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Z:\מכרז רוח\"/>
    </mc:Choice>
  </mc:AlternateContent>
  <xr:revisionPtr revIDLastSave="0" documentId="13_ncr:1_{D2911D5D-DF25-47AB-9B3F-042575EBA460}" xr6:coauthVersionLast="47" xr6:coauthVersionMax="47" xr10:uidLastSave="{00000000-0000-0000-0000-000000000000}"/>
  <bookViews>
    <workbookView xWindow="-120" yWindow="-120" windowWidth="29040" windowHeight="15840" tabRatio="776" xr2:uid="{00000000-000D-0000-FFFF-FFFF00000000}"/>
  </bookViews>
  <sheets>
    <sheet name="תנאי-סף" sheetId="1" r:id="rId1"/>
    <sheet name="איכות 25%" sheetId="8" r:id="rId2"/>
    <sheet name="ראיון 25%" sheetId="19" r:id="rId3"/>
    <sheet name="מחיר 50 %" sheetId="6" r:id="rId4"/>
    <sheet name="סיכום " sheetId="12" r:id="rId5"/>
  </sheets>
  <definedNames>
    <definedName name="_Ref173487267" localSheetId="0">'תנאי-סף'!#REF!</definedName>
    <definedName name="_Ref179538436" localSheetId="0">'תנאי-סף'!#REF!</definedName>
    <definedName name="_Ref263083897" localSheetId="0">'תנאי-סף'!#REF!</definedName>
    <definedName name="_Ref274737718" localSheetId="0">'תנאי-סף'!#REF!</definedName>
    <definedName name="_Ref274737979" localSheetId="0">'תנאי-סף'!#REF!</definedName>
    <definedName name="_Ref295727242" localSheetId="0">'תנאי-סף'!#REF!</definedName>
    <definedName name="_Ref296892065" localSheetId="0">'תנאי-סף'!#REF!</definedName>
    <definedName name="_Ref297537484" localSheetId="0">'תנאי-סף'!#REF!</definedName>
    <definedName name="_Ref297537502" localSheetId="0">'תנאי-סף'!#REF!</definedName>
    <definedName name="_Ref299015948" localSheetId="0">'תנאי-סף'!#REF!</definedName>
    <definedName name="_Ref299441922" localSheetId="0">'תנאי-סף'!#REF!</definedName>
    <definedName name="_Ref299445146" localSheetId="0">'תנאי-סף'!#REF!</definedName>
    <definedName name="_Ref299615356" localSheetId="0">'תנאי-סף'!#REF!</definedName>
    <definedName name="_Ref299617500" localSheetId="0">'תנאי-סף'!#REF!</definedName>
    <definedName name="_Ref304923103" localSheetId="0">'תנאי-סף'!#REF!</definedName>
    <definedName name="_Ref304980088" localSheetId="0">'תנאי-סף'!#REF!</definedName>
    <definedName name="_Ref306772740" localSheetId="0">'תנאי-סף'!#REF!</definedName>
    <definedName name="_Ref316295880" localSheetId="0">'תנאי-סף'!#REF!</definedName>
    <definedName name="_Ref316372399" localSheetId="0">'תנאי-סף'!#REF!</definedName>
    <definedName name="_Ref329872137" localSheetId="0">'תנאי-סף'!#REF!</definedName>
    <definedName name="_Ref373241086" localSheetId="0">'תנאי-סף'!#REF!</definedName>
    <definedName name="_Ref374524676" localSheetId="0">'תנאי-סף'!#REF!</definedName>
    <definedName name="_Ref375743705" localSheetId="0">'תנאי-סף'!#REF!</definedName>
    <definedName name="_Ref414963483" localSheetId="0">'תנאי-סף'!#REF!</definedName>
    <definedName name="_Ref416103278" localSheetId="0">'תנאי-סף'!#REF!</definedName>
    <definedName name="_Ref420855264" localSheetId="0">'תנאי-סף'!#REF!</definedName>
    <definedName name="_Ref421107478" localSheetId="0">'תנאי-סף'!#REF!</definedName>
    <definedName name="_Ref523216539" localSheetId="0">'תנאי-סף'!#REF!</definedName>
    <definedName name="_Ref524009118" localSheetId="0">'תנאי-סף'!#REF!</definedName>
    <definedName name="_xlnm.Print_Area" localSheetId="3">'מחיר 50 %'!$A$1:$F$5</definedName>
    <definedName name="_xlnm.Print_Area" localSheetId="4">'סיכום '!$A$1:$F$6</definedName>
    <definedName name="_xlnm.Print_Area" localSheetId="0">'תנאי-סף'!$A$1:$N$35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 i="12" l="1"/>
  <c r="E5" i="12"/>
  <c r="F5" i="12"/>
  <c r="C5" i="12"/>
  <c r="D4" i="12"/>
  <c r="E4" i="12"/>
  <c r="F4" i="12"/>
  <c r="C4" i="12"/>
  <c r="F5" i="6"/>
  <c r="E5" i="6"/>
  <c r="D5" i="6"/>
  <c r="C5" i="6"/>
  <c r="B4" i="6"/>
  <c r="D3" i="12"/>
  <c r="E3" i="12"/>
  <c r="F3" i="12"/>
  <c r="C3" i="12"/>
  <c r="D9" i="1" a="1"/>
  <c r="D9" i="1" s="1"/>
  <c r="E9" i="1" a="1"/>
  <c r="E9" i="1" s="1"/>
  <c r="F9" i="1" a="1"/>
  <c r="F9" i="1"/>
  <c r="G9" i="1" a="1"/>
  <c r="G9" i="1" s="1"/>
  <c r="H9" i="1" a="1"/>
  <c r="H9" i="1" s="1"/>
  <c r="I9" i="1" a="1"/>
  <c r="I9" i="1" s="1"/>
  <c r="J9" i="1" a="1"/>
  <c r="J9" i="1" s="1"/>
  <c r="K9" i="1" a="1"/>
  <c r="K9" i="1" s="1"/>
  <c r="L9" i="1" a="1"/>
  <c r="L9" i="1" s="1"/>
  <c r="M9" i="1" a="1"/>
  <c r="M9" i="1" s="1"/>
  <c r="N9" i="1" a="1"/>
  <c r="N9" i="1" s="1"/>
  <c r="G12" i="8"/>
  <c r="F12" i="8"/>
  <c r="E12" i="8"/>
  <c r="D12" i="8"/>
  <c r="D11" i="8"/>
  <c r="E11" i="8"/>
  <c r="F11" i="8"/>
  <c r="G11" i="8"/>
  <c r="C11" i="8"/>
  <c r="D13" i="19"/>
  <c r="D14" i="19" s="1"/>
  <c r="E13" i="19"/>
  <c r="E14" i="19" s="1"/>
  <c r="F13" i="19"/>
  <c r="G13" i="19"/>
  <c r="G14" i="19" s="1"/>
  <c r="H13" i="19"/>
  <c r="H14" i="19" s="1"/>
  <c r="C13" i="19"/>
  <c r="C14" i="19" s="1"/>
  <c r="F14" i="19"/>
  <c r="G10" i="8"/>
  <c r="F10" i="8"/>
  <c r="E10" i="8"/>
  <c r="D10" i="8"/>
  <c r="C10" i="8"/>
  <c r="C12" i="8" s="1"/>
  <c r="N19" i="1" a="1"/>
  <c r="N19" i="1" s="1"/>
  <c r="M19" i="1" a="1"/>
  <c r="M19" i="1" s="1"/>
  <c r="L19" i="1" a="1"/>
  <c r="L19" i="1" s="1"/>
  <c r="K19" i="1" a="1"/>
  <c r="K19" i="1" s="1"/>
  <c r="J19" i="1" a="1"/>
  <c r="J19" i="1" s="1"/>
  <c r="I19" i="1" a="1"/>
  <c r="I19" i="1" s="1"/>
  <c r="H19" i="1" a="1"/>
  <c r="H19" i="1" s="1"/>
  <c r="G19" i="1" a="1"/>
  <c r="G19" i="1" s="1"/>
  <c r="F19" i="1" a="1"/>
  <c r="F19" i="1" s="1"/>
  <c r="E19" i="1" a="1"/>
  <c r="E19" i="1" s="1"/>
  <c r="D19" i="1" a="1"/>
  <c r="D19" i="1" s="1"/>
  <c r="D22" i="1" a="1"/>
  <c r="D22" i="1" s="1"/>
  <c r="E22" i="1" a="1"/>
  <c r="E22" i="1" s="1"/>
  <c r="F22" i="1" a="1"/>
  <c r="F22" i="1" s="1"/>
  <c r="G22" i="1" a="1"/>
  <c r="G22" i="1" s="1"/>
  <c r="H22" i="1" a="1"/>
  <c r="H22" i="1" s="1"/>
  <c r="I22" i="1" a="1"/>
  <c r="I22" i="1" s="1"/>
  <c r="J22" i="1" a="1"/>
  <c r="J22" i="1" s="1"/>
  <c r="K22" i="1" a="1"/>
  <c r="K22" i="1" s="1"/>
  <c r="L22" i="1" a="1"/>
  <c r="L22" i="1" s="1"/>
  <c r="M22" i="1" a="1"/>
  <c r="M22" i="1" s="1"/>
  <c r="N22" i="1" a="1"/>
  <c r="N22" i="1" s="1"/>
  <c r="L15" i="1" a="1"/>
  <c r="L15" i="1" s="1"/>
  <c r="K15" i="1" a="1"/>
  <c r="K15" i="1" s="1"/>
  <c r="L11" i="1" a="1"/>
  <c r="L11" i="1" s="1"/>
  <c r="K11" i="1" a="1"/>
  <c r="K11" i="1" s="1"/>
  <c r="J15" i="1" a="1"/>
  <c r="J15" i="1" s="1"/>
  <c r="I15" i="1" a="1"/>
  <c r="I15" i="1" s="1"/>
  <c r="J11" i="1" a="1"/>
  <c r="J11" i="1" s="1"/>
  <c r="I11" i="1" a="1"/>
  <c r="I11" i="1" s="1"/>
  <c r="L35" i="1" l="1"/>
  <c r="J35" i="1"/>
  <c r="I35" i="1"/>
  <c r="K35" i="1"/>
  <c r="E15" i="1" l="1" a="1"/>
  <c r="E15" i="1" s="1"/>
  <c r="F15" i="1" a="1"/>
  <c r="F15" i="1" s="1"/>
  <c r="G15" i="1" a="1"/>
  <c r="G15" i="1" s="1"/>
  <c r="H15" i="1" a="1"/>
  <c r="H15" i="1" s="1"/>
  <c r="M15" i="1" a="1"/>
  <c r="M15" i="1" s="1"/>
  <c r="N15" i="1" a="1"/>
  <c r="N15" i="1" s="1"/>
  <c r="E11" i="1" a="1"/>
  <c r="E11" i="1" s="1"/>
  <c r="F11" i="1" a="1"/>
  <c r="F11" i="1" s="1"/>
  <c r="G11" i="1" a="1"/>
  <c r="G11" i="1" s="1"/>
  <c r="H11" i="1" a="1"/>
  <c r="H11" i="1" s="1"/>
  <c r="M11" i="1" a="1"/>
  <c r="M11" i="1" s="1"/>
  <c r="N11" i="1" a="1"/>
  <c r="N11" i="1" s="1"/>
  <c r="D11" i="1" a="1"/>
  <c r="D11" i="1" s="1"/>
  <c r="N35" i="1" l="1"/>
  <c r="M35" i="1"/>
  <c r="H35" i="1"/>
  <c r="G35" i="1"/>
  <c r="D15" i="1" l="1" a="1"/>
  <c r="D15" i="1" s="1"/>
  <c r="F35" i="1" l="1"/>
  <c r="E35" i="1"/>
  <c r="D35" i="1"/>
  <c r="A5" i="12"/>
  <c r="C6" i="12" l="1"/>
  <c r="E6" i="12" l="1"/>
  <c r="D6" i="12"/>
  <c r="F6" i="12"/>
  <c r="B15" i="19" l="1"/>
</calcChain>
</file>

<file path=xl/sharedStrings.xml><?xml version="1.0" encoding="utf-8"?>
<sst xmlns="http://schemas.openxmlformats.org/spreadsheetml/2006/main" count="95" uniqueCount="88">
  <si>
    <t>מס' סעיף</t>
  </si>
  <si>
    <t>תיאור התנאי</t>
  </si>
  <si>
    <t>מסמכים נדרשים</t>
  </si>
  <si>
    <t>משקל</t>
  </si>
  <si>
    <t>ציון מחיר</t>
  </si>
  <si>
    <t>סה"כ ציון</t>
  </si>
  <si>
    <t>רכיב</t>
  </si>
  <si>
    <t>טלפון:</t>
  </si>
  <si>
    <t>שם המציע:</t>
  </si>
  <si>
    <t>ח.פ.</t>
  </si>
  <si>
    <t>איש קשר לצורך המכרז:</t>
  </si>
  <si>
    <t>כתובת דוא"ל:</t>
  </si>
  <si>
    <t>תנאי סף</t>
  </si>
  <si>
    <t>דירוג מציעים</t>
  </si>
  <si>
    <t>תנאי סף מנהליים (למציע)</t>
  </si>
  <si>
    <t>ההצעה תוגש ב־2 עותקים קשיחים (מודפסים) ועותק אחד דיגיטלי (בפורמט pdf או docx על גבי החסן נייד cd או dok)</t>
  </si>
  <si>
    <r>
      <t xml:space="preserve">מציע המבקש שלא לחשוף סוד מסחרי או סוד מקצועי המפורט במסגרת הצעתו, </t>
    </r>
    <r>
      <rPr>
        <u/>
        <sz val="12"/>
        <color theme="1"/>
        <rFont val="David"/>
        <family val="2"/>
      </rPr>
      <t xml:space="preserve">יצרף עותק </t>
    </r>
    <r>
      <rPr>
        <b/>
        <u/>
        <sz val="12"/>
        <color theme="1"/>
        <rFont val="David"/>
        <family val="2"/>
      </rPr>
      <t>נוסף</t>
    </r>
    <r>
      <rPr>
        <u/>
        <sz val="12"/>
        <color theme="1"/>
        <rFont val="David"/>
        <family val="2"/>
      </rPr>
      <t xml:space="preserve"> מושחר בפורמט דיגיטלי</t>
    </r>
    <r>
      <rPr>
        <sz val="12"/>
        <color theme="1"/>
        <rFont val="David"/>
        <family val="2"/>
      </rPr>
      <t>.</t>
    </r>
  </si>
  <si>
    <t>4</t>
  </si>
  <si>
    <t>תנאי סף מקצועיים למציע</t>
  </si>
  <si>
    <t xml:space="preserve">כל מסמכי המכרז (לרבות פרוטוקול מענה לשאלות הבהרה יש לחתום על כל מסמכי המכרז בראשי תיבות בתחתית כל עמוד כהוכחה לקריאת המסמכים והבנתם. </t>
  </si>
  <si>
    <t>הצהרה בדבר עמידה בהוראות חוק שוויון זכויות חתומה ע"י עו"ד (נספח ב'6).</t>
  </si>
  <si>
    <t>תצהיר בדבר היעדר הרשעות לפי חוק עובדים זרים וחוק שכר מינימום חתום ע"י עו"ד (נספח ב'7).</t>
  </si>
  <si>
    <t>החברה עבורה מוגשת ההצעה (ערבית או דרוזית וצ'רקסית)</t>
  </si>
  <si>
    <t>משקולת</t>
  </si>
  <si>
    <t>8</t>
  </si>
  <si>
    <t>9</t>
  </si>
  <si>
    <t>10</t>
  </si>
  <si>
    <t>11</t>
  </si>
  <si>
    <t>4.2</t>
  </si>
  <si>
    <t>המציע עומד בדרישות חוק עסקאות גופים ציבוריים, התשל"ו- 1976 ("חוק עסקאות גופים ציבוריים").</t>
  </si>
  <si>
    <t>4.2.2</t>
  </si>
  <si>
    <t>המציע הוא תאגיד רואי חשבון (חברה או שותפות).</t>
  </si>
  <si>
    <t>המציע הינו בעל חובות אגרה שנתית ואינו מוגדר כ"חברה מפרת חוק".</t>
  </si>
  <si>
    <t>המציע מעסיק לפחות 5 רו"ח מוסמכים עם ניסיון של 3 שנים בביקורות כספיות.</t>
  </si>
  <si>
    <t>4.3</t>
  </si>
  <si>
    <t>4.3.1.1.1</t>
  </si>
  <si>
    <t>4.3.1.1.2</t>
  </si>
  <si>
    <t>4.3.1.1.3</t>
  </si>
  <si>
    <t>תנאי סף מקצועיים לראש צוות</t>
  </si>
  <si>
    <t>4.3.1.2</t>
  </si>
  <si>
    <t>4.3.1.2.1</t>
  </si>
  <si>
    <t>4.3.1.2.2</t>
  </si>
  <si>
    <t>4.3.1.2.3</t>
  </si>
  <si>
    <t>בעל רישיון רו"ח</t>
  </si>
  <si>
    <t>בעל ניסיון של 3 שנים לפחות בניהול צוות רו"ח, הכולל שני רו"ח מוסמכים לפחות</t>
  </si>
  <si>
    <t>בעל ניסיון, בחמש השנים האחרונות, בביצוע ביקורות כספיות כגון ביקורת עומק, ביקורת פנים, ביקורת חקירתית וכדומה (יודגש לא יוכרו ביקורות על דוחות כספיים</t>
  </si>
  <si>
    <t>4.3.1.3</t>
  </si>
  <si>
    <t xml:space="preserve">	תנאי סף לשני חברי הצוות הנוספים</t>
  </si>
  <si>
    <r>
      <rPr>
        <sz val="7"/>
        <color theme="1"/>
        <rFont val="Times New Roman"/>
        <family val="1"/>
      </rPr>
      <t xml:space="preserve"> </t>
    </r>
    <r>
      <rPr>
        <sz val="12"/>
        <color theme="1"/>
        <rFont val="David"/>
        <family val="2"/>
      </rPr>
      <t>בעל ניסיון, בשנתיים האחרונות, בביצוע ביקורות כספיות כגון ביקורת עומק, ביקורת פנים, ביקורת חקירתית וכדומה (יודגש לא יוכרו ביקורות על דוחות כספיים) מבוהר כי לא יוכר ניסיון שנצטבר בתקופת ההתמחות, או ניסיון שנצטבר טרם קבלת רישיון רואה חשבון.</t>
    </r>
  </si>
  <si>
    <t>שם המציע</t>
  </si>
  <si>
    <t>תיאור</t>
  </si>
  <si>
    <t>ניקוד</t>
  </si>
  <si>
    <t>ציון 0-10</t>
  </si>
  <si>
    <t>בחינת איכות הדוחות: ניקוד צוות הבדיקה.</t>
  </si>
  <si>
    <r>
      <t>ותק ראש הצוות בניהול צוות רו"ח</t>
    </r>
    <r>
      <rPr>
        <sz val="14"/>
        <color theme="1"/>
        <rFont val="David"/>
        <family val="2"/>
      </rPr>
      <t xml:space="preserve"> 2     נק' לשנה מעבר לדרישות (מקסימום 10).</t>
    </r>
  </si>
  <si>
    <r>
      <t>ותק חברי הצוות בביקורת כספית:</t>
    </r>
    <r>
      <rPr>
        <sz val="14"/>
        <color theme="1"/>
        <rFont val="David"/>
        <family val="2"/>
      </rPr>
      <t xml:space="preserve"> ממוצע פשוט, 2 נק' לשנה מעבר לדרישות.</t>
    </r>
  </si>
  <si>
    <r>
      <t>ניסיון בביקורת ברשויות מקומיות:</t>
    </r>
    <r>
      <rPr>
        <sz val="14"/>
        <color theme="1"/>
        <rFont val="David"/>
        <family val="2"/>
      </rPr>
      <t xml:space="preserve"> ראש צוות: 2 נק' לרשות, חבר צוות: 1.</t>
    </r>
  </si>
  <si>
    <r>
      <t>ניסיון בביקורת חקירתית/עומק:</t>
    </r>
    <r>
      <rPr>
        <sz val="14"/>
        <color theme="1"/>
        <rFont val="David"/>
        <family val="2"/>
      </rPr>
      <t xml:space="preserve"> ראש צוות: 1 נק', חבר צוות: 0.5 נק'.</t>
    </r>
  </si>
  <si>
    <r>
      <t>ניסיון בביקורת תמיכות ממשלתיות:</t>
    </r>
    <r>
      <rPr>
        <sz val="14"/>
        <color theme="1"/>
        <rFont val="David"/>
        <family val="2"/>
      </rPr>
      <t xml:space="preserve"> 1 נק' לכל ביקורת (מקסימום 10).</t>
    </r>
  </si>
  <si>
    <t>הצגת רמה גבוה של מיומנות / ידע מקצועי / מתודולוגיית עבודה</t>
  </si>
  <si>
    <t>הצגת מתווה עבודה אפקטיבי</t>
  </si>
  <si>
    <t>התרשמות כללית ממתווה הפתרון</t>
  </si>
  <si>
    <t xml:space="preserve">התרשמות מהידע המקצועי ומניסיונם של חברי הצוות במערכת מרכבה </t>
  </si>
  <si>
    <t xml:space="preserve">התרשמות כללית - התרשמות מהבנת חברי הצוות המוצע את השירותים הנדרשים, ממחויבותם למתן השירותים, מוטיבציה וכן מיחסי האנוש, תקשורת, רהיטות, שירותיות וזמינות </t>
  </si>
  <si>
    <r>
      <t xml:space="preserve">התרשמות מהידע המקצועי ומניסיונם של חברי הצוות, לרבות ראש הצוות, בביקורת על </t>
    </r>
    <r>
      <rPr>
        <u/>
        <sz val="12"/>
        <color theme="1"/>
        <rFont val="David"/>
        <family val="2"/>
      </rPr>
      <t xml:space="preserve"> רשויות מקומיות</t>
    </r>
    <r>
      <rPr>
        <sz val="12"/>
        <color theme="1"/>
        <rFont val="David"/>
        <family val="2"/>
      </rPr>
      <t xml:space="preserve"> </t>
    </r>
  </si>
  <si>
    <t xml:space="preserve">התרשמות מהידע, ההכירות המקצועית ומניסיונם של חברי הצוות בביצוע ביקורת על חלוקת תמיכות </t>
  </si>
  <si>
    <t xml:space="preserve">התרשמות מהידע המקצועי של חברי הצוות המוצע בעבודת ביקורת כרואי חשבון </t>
  </si>
  <si>
    <t>מקרה בוחן</t>
  </si>
  <si>
    <t>אחוזים 100 %</t>
  </si>
  <si>
    <t>ראיון 25%</t>
  </si>
  <si>
    <t>ציון ראיון  סופי( המרה ל 25%)</t>
  </si>
  <si>
    <t>ציון כולל - איכות</t>
  </si>
  <si>
    <t>ציון איכות סופי( המרה ל 25%)</t>
  </si>
  <si>
    <t>איכות 25%</t>
  </si>
  <si>
    <t>מעבר שלב שני (מוזמן לראיון- ציון עובר 70%</t>
  </si>
  <si>
    <t>שקלול ציונים סופיים מציעים</t>
  </si>
  <si>
    <t xml:space="preserve">ציון איכות (ראיון + איכות) </t>
  </si>
  <si>
    <t xml:space="preserve">חוברת הצעה מלאה וחתומה </t>
  </si>
  <si>
    <t xml:space="preserve">טופס הצעת המחיר,  כשהוא חתום על-ידי נושא משרה המוסמך לחייב את המציע ומאושר על ידי עו"ד כנדרש. </t>
  </si>
  <si>
    <t>ההסכם המצורף למסמכי המכרז (חלק ד') לאחר שהמציע ישלים בו את פרטיו, ויחתום על ההסכם והנספחים המצורפים לו במקומות המיועדים לחתימתו (יש לחתום גם בראשי תיבות וחותמת בשולי כל עמוד). למען הסר כל ספק מובהר כי המציע לא יהיה רשאי להכניס כל שינוי או תיקון להסכם, מלבד מילוי הפרטים כאמור בסעיף זה לעיל</t>
  </si>
  <si>
    <t>נספח הצעת המחיר חתום</t>
  </si>
  <si>
    <t>אישור "פקיד מורשה - אישור תקף מרואה חשבון או מיועץ מס על ניהול פנקסי חשבונות, ודיווח לרשויות המס כנדרש בחוק עסקאות גופים ציבוריים, או אישור על פטור מחובה זו</t>
  </si>
  <si>
    <t xml:space="preserve"> תעודת התאגדות, בנוסף אישור עו"ד על היות החתומים בשמו על מסמכי המכרז רשאים לחייב את המציע בחתימתם.</t>
  </si>
  <si>
    <t>לצורך הוכחת עמידתו בתנאי הסף המקצועיים של המציע, ראש צוות ושני אנשי צוות  על המציע לפרט על אודות הנסיון  , תוך ציון היקף הביקורת ומאפייניהן, כמפורט בחוברת ההצעה וכן יצרף אסמכתאות /אישורי העסקה .  הניסיון הנדרש עפ"י סעיף זה יפורט ברשימה כרונולוגית מלאה של העבודות שבוצעו במהלך שנות הניסיון.</t>
  </si>
  <si>
    <t>הצעות מחיר</t>
  </si>
  <si>
    <t>הצעת המחיר הנמוכה ביותר</t>
  </si>
  <si>
    <t>ציון המחיר של המציע Psi</t>
  </si>
  <si>
    <t>הצעת המחיר של המציע</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</si>
</sst>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5" formatCode="_ * #,##0_ ;_ * \-#,##0_ ;_ * &quot;-&quot;??_ ;_ @_ "/>
    <numFmt numFmtId="166" formatCode="&quot;₪&quot;\ #,##0"/>
  </numFmts>
  <fonts count="25" x14ac:knownFonts="1">
    <font>
      <sz val="11"/>
      <color theme="1"/>
      <name val="Arial"/>
      <family val="2"/>
      <charset val="177"/>
      <scheme val="minor"/>
    </font>
    <font>
      <b/>
      <sz val="11"/>
      <color theme="1"/>
      <name val="David"/>
      <family val="2"/>
      <charset val="177"/>
    </font>
    <font>
      <sz val="11"/>
      <color theme="1"/>
      <name val="Arial"/>
      <family val="2"/>
      <charset val="177"/>
      <scheme val="minor"/>
    </font>
    <font>
      <b/>
      <sz val="11"/>
      <color theme="1"/>
      <name val="Arial"/>
      <family val="2"/>
      <scheme val="minor"/>
    </font>
    <font>
      <sz val="11"/>
      <color theme="1"/>
      <name val="Arial"/>
      <family val="2"/>
      <scheme val="minor"/>
    </font>
    <font>
      <b/>
      <sz val="11"/>
      <color theme="0"/>
      <name val="Arial"/>
      <family val="2"/>
      <scheme val="minor"/>
    </font>
    <font>
      <sz val="12"/>
      <color theme="1"/>
      <name val="David"/>
      <family val="2"/>
    </font>
    <font>
      <sz val="12"/>
      <name val="David"/>
      <family val="2"/>
    </font>
    <font>
      <sz val="12"/>
      <color theme="1"/>
      <name val="Arial"/>
      <family val="2"/>
      <charset val="177"/>
      <scheme val="minor"/>
    </font>
    <font>
      <b/>
      <sz val="12"/>
      <color theme="1"/>
      <name val="David"/>
      <family val="2"/>
    </font>
    <font>
      <b/>
      <sz val="15"/>
      <color theme="1"/>
      <name val="David"/>
      <family val="2"/>
    </font>
    <font>
      <b/>
      <sz val="11"/>
      <color theme="1"/>
      <name val="David"/>
      <family val="2"/>
    </font>
    <font>
      <b/>
      <sz val="14"/>
      <color theme="1"/>
      <name val="David"/>
      <family val="2"/>
    </font>
    <font>
      <b/>
      <sz val="13"/>
      <color theme="1"/>
      <name val="David"/>
      <family val="2"/>
    </font>
    <font>
      <b/>
      <sz val="12"/>
      <color theme="0"/>
      <name val="Arial"/>
      <family val="2"/>
      <scheme val="minor"/>
    </font>
    <font>
      <u/>
      <sz val="11"/>
      <color theme="10"/>
      <name val="Arial"/>
      <family val="2"/>
      <charset val="177"/>
      <scheme val="minor"/>
    </font>
    <font>
      <u/>
      <sz val="12"/>
      <color theme="1"/>
      <name val="David"/>
      <family val="2"/>
    </font>
    <font>
      <b/>
      <u/>
      <sz val="12"/>
      <color theme="1"/>
      <name val="David"/>
      <family val="2"/>
    </font>
    <font>
      <sz val="11"/>
      <color theme="1"/>
      <name val="David"/>
      <family val="2"/>
    </font>
    <font>
      <sz val="8"/>
      <name val="Arial"/>
      <family val="2"/>
      <charset val="177"/>
      <scheme val="minor"/>
    </font>
    <font>
      <sz val="7"/>
      <color theme="1"/>
      <name val="Times New Roman"/>
      <family val="1"/>
    </font>
    <font>
      <sz val="12"/>
      <color theme="1"/>
      <name val="David"/>
      <family val="1"/>
    </font>
    <font>
      <sz val="14"/>
      <color theme="1"/>
      <name val="David"/>
      <family val="2"/>
    </font>
    <font>
      <b/>
      <u/>
      <sz val="14"/>
      <color theme="1"/>
      <name val="David"/>
      <family val="2"/>
    </font>
    <font>
      <u/>
      <sz val="14"/>
      <color theme="1"/>
      <name val="David"/>
      <family val="2"/>
    </font>
  </fonts>
  <fills count="15">
    <fill>
      <patternFill patternType="none"/>
    </fill>
    <fill>
      <patternFill patternType="gray125"/>
    </fill>
    <fill>
      <patternFill patternType="solid">
        <fgColor theme="0"/>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9" tint="-0.249977111117893"/>
        <bgColor indexed="64"/>
      </patternFill>
    </fill>
    <fill>
      <patternFill patternType="solid">
        <fgColor theme="8" tint="-0.249977111117893"/>
        <bgColor theme="8" tint="0.79998168889431442"/>
      </patternFill>
    </fill>
    <fill>
      <patternFill patternType="solid">
        <fgColor rgb="FFFFFF00"/>
        <bgColor indexed="64"/>
      </patternFill>
    </fill>
    <fill>
      <patternFill patternType="solid">
        <fgColor rgb="FFFFC000"/>
        <bgColor indexed="64"/>
      </patternFill>
    </fill>
    <fill>
      <patternFill patternType="solid">
        <fgColor rgb="FF92D050"/>
        <bgColor indexed="64"/>
      </patternFill>
    </fill>
    <fill>
      <patternFill patternType="solid">
        <fgColor rgb="FFFF0000"/>
        <bgColor indexed="64"/>
      </patternFill>
    </fill>
  </fills>
  <borders count="54">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4">
    <xf numFmtId="0" fontId="0" fillId="0" borderId="0"/>
    <xf numFmtId="9" fontId="2" fillId="0" borderId="0" applyFont="0" applyFill="0" applyBorder="0" applyAlignment="0" applyProtection="0"/>
    <xf numFmtId="0" fontId="15" fillId="0" borderId="0" applyNumberFormat="0" applyFill="0" applyBorder="0" applyAlignment="0" applyProtection="0"/>
    <xf numFmtId="43" fontId="2" fillId="0" borderId="0" applyFont="0" applyFill="0" applyBorder="0" applyAlignment="0" applyProtection="0"/>
  </cellStyleXfs>
  <cellXfs count="192">
    <xf numFmtId="0" fontId="0" fillId="0" borderId="0" xfId="0"/>
    <xf numFmtId="0" fontId="3" fillId="7" borderId="14" xfId="0" applyFont="1" applyFill="1" applyBorder="1" applyAlignment="1">
      <alignment horizontal="center"/>
    </xf>
    <xf numFmtId="0" fontId="3" fillId="7" borderId="21" xfId="0" applyFont="1" applyFill="1" applyBorder="1"/>
    <xf numFmtId="0" fontId="1" fillId="7" borderId="22" xfId="0" applyFont="1" applyFill="1" applyBorder="1" applyAlignment="1">
      <alignment horizontal="center" vertical="center" wrapText="1"/>
    </xf>
    <xf numFmtId="2" fontId="4" fillId="8" borderId="16" xfId="0" applyNumberFormat="1" applyFont="1" applyFill="1" applyBorder="1" applyAlignment="1">
      <alignment horizontal="center" vertical="center"/>
    </xf>
    <xf numFmtId="9" fontId="5" fillId="6" borderId="10" xfId="0" applyNumberFormat="1" applyFont="1" applyFill="1" applyBorder="1" applyAlignment="1">
      <alignment horizontal="center" vertical="center"/>
    </xf>
    <xf numFmtId="0" fontId="5" fillId="6" borderId="18" xfId="0" applyFont="1" applyFill="1" applyBorder="1" applyAlignment="1">
      <alignment vertical="center"/>
    </xf>
    <xf numFmtId="2" fontId="5" fillId="6" borderId="16" xfId="0" applyNumberFormat="1" applyFont="1" applyFill="1" applyBorder="1" applyAlignment="1">
      <alignment horizontal="center" vertical="center"/>
    </xf>
    <xf numFmtId="9" fontId="0" fillId="8" borderId="10" xfId="0" applyNumberFormat="1" applyFill="1" applyBorder="1" applyAlignment="1">
      <alignment horizontal="center" vertical="center"/>
    </xf>
    <xf numFmtId="0" fontId="4" fillId="8" borderId="18" xfId="0" applyFont="1" applyFill="1" applyBorder="1" applyAlignment="1">
      <alignment vertical="center"/>
    </xf>
    <xf numFmtId="0" fontId="8" fillId="0" borderId="0" xfId="0" applyFont="1"/>
    <xf numFmtId="0" fontId="0" fillId="0" borderId="0" xfId="0" applyAlignment="1" applyProtection="1">
      <alignment vertical="top"/>
      <protection hidden="1"/>
    </xf>
    <xf numFmtId="0" fontId="0" fillId="2" borderId="0" xfId="0" applyFill="1" applyAlignment="1" applyProtection="1">
      <alignment vertical="top"/>
      <protection hidden="1"/>
    </xf>
    <xf numFmtId="0" fontId="0" fillId="0" borderId="31" xfId="0" applyBorder="1" applyAlignment="1" applyProtection="1">
      <alignment vertical="top"/>
      <protection hidden="1"/>
    </xf>
    <xf numFmtId="0" fontId="0" fillId="2" borderId="0" xfId="0" applyFill="1" applyAlignment="1" applyProtection="1">
      <alignment vertical="top" wrapText="1"/>
      <protection hidden="1"/>
    </xf>
    <xf numFmtId="49" fontId="11" fillId="0" borderId="3" xfId="0" applyNumberFormat="1" applyFont="1" applyBorder="1" applyAlignment="1" applyProtection="1">
      <alignment horizontal="center" vertical="top" wrapText="1" readingOrder="2"/>
      <protection hidden="1"/>
    </xf>
    <xf numFmtId="49" fontId="7" fillId="0" borderId="3" xfId="0" applyNumberFormat="1" applyFont="1" applyBorder="1" applyAlignment="1">
      <alignment horizontal="center" vertical="top" wrapText="1"/>
    </xf>
    <xf numFmtId="49" fontId="10" fillId="10" borderId="30" xfId="0" applyNumberFormat="1" applyFont="1" applyFill="1" applyBorder="1" applyAlignment="1" applyProtection="1">
      <alignment horizontal="center" vertical="top"/>
      <protection hidden="1"/>
    </xf>
    <xf numFmtId="49" fontId="9" fillId="4" borderId="10" xfId="0" applyNumberFormat="1" applyFont="1" applyFill="1" applyBorder="1" applyAlignment="1" applyProtection="1">
      <alignment horizontal="center" vertical="top" wrapText="1" readingOrder="2"/>
      <protection hidden="1"/>
    </xf>
    <xf numFmtId="0" fontId="13" fillId="0" borderId="8" xfId="0" applyFont="1" applyBorder="1" applyAlignment="1" applyProtection="1">
      <alignment horizontal="center" vertical="top" wrapText="1"/>
      <protection hidden="1"/>
    </xf>
    <xf numFmtId="0" fontId="9" fillId="7" borderId="16" xfId="0" applyFont="1" applyFill="1" applyBorder="1" applyAlignment="1">
      <alignment horizontal="center" vertical="center" wrapText="1"/>
    </xf>
    <xf numFmtId="0" fontId="6" fillId="0" borderId="0" xfId="0" applyFont="1" applyAlignment="1">
      <alignment wrapText="1"/>
    </xf>
    <xf numFmtId="2" fontId="9" fillId="5" borderId="19" xfId="0" applyNumberFormat="1" applyFont="1" applyFill="1" applyBorder="1" applyAlignment="1">
      <alignment horizontal="center" vertical="center" wrapText="1"/>
    </xf>
    <xf numFmtId="2" fontId="14" fillId="6" borderId="16" xfId="0" applyNumberFormat="1" applyFont="1" applyFill="1" applyBorder="1" applyAlignment="1">
      <alignment horizontal="center" vertical="center"/>
    </xf>
    <xf numFmtId="49" fontId="11" fillId="8" borderId="3" xfId="0" applyNumberFormat="1" applyFont="1" applyFill="1" applyBorder="1" applyAlignment="1" applyProtection="1">
      <alignment horizontal="center" vertical="top" wrapText="1" readingOrder="2"/>
      <protection hidden="1"/>
    </xf>
    <xf numFmtId="0" fontId="0" fillId="0" borderId="0" xfId="0" applyAlignment="1" applyProtection="1">
      <alignment vertical="top" wrapText="1"/>
      <protection hidden="1"/>
    </xf>
    <xf numFmtId="49" fontId="11" fillId="8" borderId="8" xfId="0" applyNumberFormat="1" applyFont="1" applyFill="1" applyBorder="1" applyAlignment="1" applyProtection="1">
      <alignment horizontal="center" vertical="top" wrapText="1" readingOrder="2"/>
      <protection hidden="1"/>
    </xf>
    <xf numFmtId="0" fontId="0" fillId="0" borderId="0" xfId="0" applyAlignment="1" applyProtection="1">
      <alignment vertical="top" wrapText="1" readingOrder="2"/>
      <protection hidden="1"/>
    </xf>
    <xf numFmtId="49" fontId="15" fillId="8" borderId="2" xfId="2" applyNumberFormat="1" applyFill="1" applyBorder="1" applyAlignment="1" applyProtection="1">
      <alignment horizontal="center" vertical="top" wrapText="1" readingOrder="2"/>
      <protection hidden="1"/>
    </xf>
    <xf numFmtId="49" fontId="7" fillId="0" borderId="4" xfId="0" applyNumberFormat="1" applyFont="1" applyBorder="1" applyAlignment="1">
      <alignment horizontal="center" vertical="top" wrapText="1"/>
    </xf>
    <xf numFmtId="49" fontId="15" fillId="8" borderId="2" xfId="2" applyNumberFormat="1" applyFill="1" applyBorder="1" applyAlignment="1" applyProtection="1">
      <alignment horizontal="center" vertical="top" wrapText="1" readingOrder="1"/>
      <protection hidden="1"/>
    </xf>
    <xf numFmtId="49" fontId="18" fillId="0" borderId="4" xfId="0" applyNumberFormat="1" applyFont="1" applyBorder="1" applyAlignment="1" applyProtection="1">
      <alignment horizontal="center" vertical="top" wrapText="1" readingOrder="2"/>
      <protection hidden="1"/>
    </xf>
    <xf numFmtId="49" fontId="11" fillId="8" borderId="9" xfId="0" applyNumberFormat="1" applyFont="1" applyFill="1" applyBorder="1" applyAlignment="1" applyProtection="1">
      <alignment horizontal="center" vertical="top" wrapText="1" readingOrder="2"/>
      <protection hidden="1"/>
    </xf>
    <xf numFmtId="0" fontId="9" fillId="7" borderId="0" xfId="0" applyFont="1" applyFill="1" applyAlignment="1">
      <alignment horizontal="center" vertical="center" wrapText="1"/>
    </xf>
    <xf numFmtId="0" fontId="9" fillId="3" borderId="38" xfId="0" applyFont="1" applyFill="1" applyBorder="1" applyAlignment="1">
      <alignment vertical="center" wrapText="1"/>
    </xf>
    <xf numFmtId="165" fontId="6" fillId="3" borderId="23" xfId="3" applyNumberFormat="1" applyFont="1" applyFill="1" applyBorder="1" applyAlignment="1" applyProtection="1">
      <alignment horizontal="center" wrapText="1"/>
    </xf>
    <xf numFmtId="166" fontId="6" fillId="3" borderId="23" xfId="1" applyNumberFormat="1" applyFont="1" applyFill="1" applyBorder="1" applyAlignment="1" applyProtection="1">
      <alignment horizontal="center" vertical="center" wrapText="1"/>
    </xf>
    <xf numFmtId="165" fontId="6" fillId="3" borderId="16" xfId="3" applyNumberFormat="1" applyFont="1" applyFill="1" applyBorder="1" applyAlignment="1" applyProtection="1">
      <alignment horizontal="center" wrapText="1"/>
    </xf>
    <xf numFmtId="0" fontId="1" fillId="7" borderId="0" xfId="0" applyFont="1" applyFill="1" applyAlignment="1">
      <alignment horizontal="center" vertical="center" wrapText="1"/>
    </xf>
    <xf numFmtId="0" fontId="3" fillId="7" borderId="0" xfId="0" applyFont="1" applyFill="1" applyAlignment="1">
      <alignment horizontal="center"/>
    </xf>
    <xf numFmtId="0" fontId="3" fillId="7" borderId="0" xfId="0" applyFont="1" applyFill="1"/>
    <xf numFmtId="9" fontId="0" fillId="8" borderId="0" xfId="0" applyNumberFormat="1" applyFill="1" applyAlignment="1">
      <alignment horizontal="center" vertical="center"/>
    </xf>
    <xf numFmtId="0" fontId="4" fillId="8" borderId="0" xfId="0" applyFont="1" applyFill="1" applyAlignment="1">
      <alignment vertical="center"/>
    </xf>
    <xf numFmtId="2" fontId="4" fillId="8" borderId="0" xfId="0" applyNumberFormat="1" applyFont="1" applyFill="1" applyAlignment="1">
      <alignment horizontal="center" vertical="center"/>
    </xf>
    <xf numFmtId="9" fontId="5" fillId="6" borderId="0" xfId="0" applyNumberFormat="1" applyFont="1" applyFill="1" applyAlignment="1">
      <alignment horizontal="center" vertical="center"/>
    </xf>
    <xf numFmtId="0" fontId="5" fillId="6" borderId="0" xfId="0" applyFont="1" applyFill="1" applyAlignment="1">
      <alignment vertical="center"/>
    </xf>
    <xf numFmtId="2" fontId="5" fillId="6" borderId="0" xfId="0" applyNumberFormat="1" applyFont="1" applyFill="1" applyAlignment="1">
      <alignment horizontal="center" vertical="center"/>
    </xf>
    <xf numFmtId="2" fontId="14" fillId="6" borderId="0" xfId="0" applyNumberFormat="1" applyFont="1" applyFill="1" applyAlignment="1">
      <alignment horizontal="center" vertical="center"/>
    </xf>
    <xf numFmtId="0" fontId="9" fillId="3" borderId="0" xfId="0" applyFont="1" applyFill="1" applyAlignment="1">
      <alignment vertical="center" wrapText="1"/>
    </xf>
    <xf numFmtId="9" fontId="6" fillId="3" borderId="0" xfId="1" applyFont="1" applyFill="1" applyBorder="1" applyAlignment="1" applyProtection="1">
      <alignment horizontal="center" vertical="center" wrapText="1"/>
    </xf>
    <xf numFmtId="0" fontId="9" fillId="5" borderId="0" xfId="0" applyFont="1" applyFill="1" applyAlignment="1">
      <alignment vertical="center" wrapText="1"/>
    </xf>
    <xf numFmtId="2" fontId="9" fillId="5" borderId="0" xfId="0" applyNumberFormat="1" applyFont="1" applyFill="1" applyAlignment="1">
      <alignment horizontal="center" vertical="center" wrapText="1"/>
    </xf>
    <xf numFmtId="49" fontId="11" fillId="12" borderId="3" xfId="0" applyNumberFormat="1" applyFont="1" applyFill="1" applyBorder="1" applyAlignment="1" applyProtection="1">
      <alignment horizontal="center" vertical="top" wrapText="1" readingOrder="2"/>
      <protection hidden="1"/>
    </xf>
    <xf numFmtId="49" fontId="11" fillId="13" borderId="3" xfId="0" applyNumberFormat="1" applyFont="1" applyFill="1" applyBorder="1" applyAlignment="1" applyProtection="1">
      <alignment horizontal="center" vertical="top" wrapText="1" readingOrder="2"/>
      <protection hidden="1"/>
    </xf>
    <xf numFmtId="49" fontId="11" fillId="14" borderId="3" xfId="0" applyNumberFormat="1" applyFont="1" applyFill="1" applyBorder="1" applyAlignment="1" applyProtection="1">
      <alignment horizontal="center" vertical="top" wrapText="1" readingOrder="2"/>
      <protection hidden="1"/>
    </xf>
    <xf numFmtId="49" fontId="11" fillId="8" borderId="29" xfId="0" applyNumberFormat="1" applyFont="1" applyFill="1" applyBorder="1" applyAlignment="1" applyProtection="1">
      <alignment horizontal="center" vertical="top" wrapText="1"/>
      <protection hidden="1"/>
    </xf>
    <xf numFmtId="49" fontId="11" fillId="8" borderId="20" xfId="0" applyNumberFormat="1" applyFont="1" applyFill="1" applyBorder="1" applyAlignment="1" applyProtection="1">
      <alignment horizontal="center" vertical="top" wrapText="1"/>
      <protection hidden="1"/>
    </xf>
    <xf numFmtId="49" fontId="9" fillId="9" borderId="7" xfId="0" applyNumberFormat="1" applyFont="1" applyFill="1" applyBorder="1" applyAlignment="1" applyProtection="1">
      <alignment horizontal="center" vertical="top" readingOrder="2"/>
      <protection hidden="1"/>
    </xf>
    <xf numFmtId="49" fontId="9" fillId="9" borderId="37" xfId="0" applyNumberFormat="1" applyFont="1" applyFill="1" applyBorder="1" applyAlignment="1" applyProtection="1">
      <alignment horizontal="center" vertical="top" readingOrder="2"/>
      <protection hidden="1"/>
    </xf>
    <xf numFmtId="49" fontId="9" fillId="9" borderId="20" xfId="0" applyNumberFormat="1" applyFont="1" applyFill="1" applyBorder="1" applyAlignment="1" applyProtection="1">
      <alignment horizontal="center" vertical="top" readingOrder="2"/>
      <protection hidden="1"/>
    </xf>
    <xf numFmtId="49" fontId="10" fillId="10" borderId="6" xfId="0" applyNumberFormat="1" applyFont="1" applyFill="1" applyBorder="1" applyAlignment="1" applyProtection="1">
      <alignment horizontal="center" vertical="top"/>
      <protection hidden="1"/>
    </xf>
    <xf numFmtId="49" fontId="10" fillId="10" borderId="5" xfId="0" applyNumberFormat="1" applyFont="1" applyFill="1" applyBorder="1" applyAlignment="1" applyProtection="1">
      <alignment horizontal="center" vertical="top"/>
      <protection hidden="1"/>
    </xf>
    <xf numFmtId="49" fontId="9" fillId="8" borderId="13" xfId="0" applyNumberFormat="1" applyFont="1" applyFill="1" applyBorder="1" applyAlignment="1" applyProtection="1">
      <alignment horizontal="center" wrapText="1"/>
      <protection hidden="1"/>
    </xf>
    <xf numFmtId="49" fontId="9" fillId="8" borderId="10" xfId="0" applyNumberFormat="1" applyFont="1" applyFill="1" applyBorder="1" applyAlignment="1" applyProtection="1">
      <alignment horizontal="center" wrapText="1"/>
      <protection hidden="1"/>
    </xf>
    <xf numFmtId="49" fontId="9" fillId="8" borderId="35" xfId="0" applyNumberFormat="1" applyFont="1" applyFill="1" applyBorder="1" applyAlignment="1" applyProtection="1">
      <alignment horizontal="center" wrapText="1"/>
      <protection hidden="1"/>
    </xf>
    <xf numFmtId="49" fontId="9" fillId="8" borderId="11" xfId="0" applyNumberFormat="1" applyFont="1" applyFill="1" applyBorder="1" applyAlignment="1" applyProtection="1">
      <alignment horizontal="center" wrapText="1"/>
      <protection hidden="1"/>
    </xf>
    <xf numFmtId="49" fontId="10" fillId="8" borderId="32" xfId="0" applyNumberFormat="1" applyFont="1" applyFill="1" applyBorder="1" applyAlignment="1" applyProtection="1">
      <alignment horizontal="center" vertical="top" wrapText="1"/>
      <protection hidden="1"/>
    </xf>
    <xf numFmtId="49" fontId="10" fillId="8" borderId="12" xfId="0" applyNumberFormat="1" applyFont="1" applyFill="1" applyBorder="1" applyAlignment="1" applyProtection="1">
      <alignment horizontal="center" vertical="top" wrapText="1"/>
      <protection hidden="1"/>
    </xf>
    <xf numFmtId="49" fontId="12" fillId="8" borderId="24" xfId="0" applyNumberFormat="1" applyFont="1" applyFill="1" applyBorder="1" applyAlignment="1" applyProtection="1">
      <alignment horizontal="center" vertical="top" wrapText="1"/>
      <protection hidden="1"/>
    </xf>
    <xf numFmtId="49" fontId="12" fillId="8" borderId="28" xfId="0" applyNumberFormat="1" applyFont="1" applyFill="1" applyBorder="1" applyAlignment="1" applyProtection="1">
      <alignment horizontal="center" vertical="top" wrapText="1"/>
      <protection hidden="1"/>
    </xf>
    <xf numFmtId="49" fontId="11" fillId="8" borderId="24" xfId="0" applyNumberFormat="1" applyFont="1" applyFill="1" applyBorder="1" applyAlignment="1" applyProtection="1">
      <alignment horizontal="center" vertical="top" wrapText="1"/>
      <protection hidden="1"/>
    </xf>
    <xf numFmtId="49" fontId="11" fillId="8" borderId="28" xfId="0" applyNumberFormat="1" applyFont="1" applyFill="1" applyBorder="1" applyAlignment="1" applyProtection="1">
      <alignment horizontal="center" vertical="top" wrapText="1"/>
      <protection hidden="1"/>
    </xf>
    <xf numFmtId="0" fontId="9" fillId="7" borderId="1" xfId="0" applyFont="1" applyFill="1" applyBorder="1" applyAlignment="1">
      <alignment horizontal="center" vertical="center" wrapText="1"/>
    </xf>
    <xf numFmtId="0" fontId="9" fillId="7" borderId="4" xfId="0" applyFont="1" applyFill="1" applyBorder="1" applyAlignment="1">
      <alignment horizontal="center" vertical="center" wrapText="1"/>
    </xf>
    <xf numFmtId="0" fontId="9" fillId="7" borderId="0" xfId="0" applyFont="1" applyFill="1" applyAlignment="1">
      <alignment horizontal="center" vertical="center" wrapText="1"/>
    </xf>
    <xf numFmtId="0" fontId="9" fillId="5" borderId="26" xfId="0" applyFont="1" applyFill="1" applyBorder="1" applyAlignment="1">
      <alignment vertical="center" wrapText="1"/>
    </xf>
    <xf numFmtId="0" fontId="0" fillId="0" borderId="40" xfId="0" applyBorder="1" applyAlignment="1">
      <alignment vertical="center" wrapText="1"/>
    </xf>
    <xf numFmtId="0" fontId="3" fillId="7" borderId="25" xfId="0" applyFont="1" applyFill="1" applyBorder="1" applyAlignment="1">
      <alignment horizontal="center"/>
    </xf>
    <xf numFmtId="0" fontId="3" fillId="7" borderId="12" xfId="0" applyFont="1" applyFill="1" applyBorder="1" applyAlignment="1">
      <alignment horizontal="center"/>
    </xf>
    <xf numFmtId="9" fontId="14" fillId="6" borderId="33" xfId="0" applyNumberFormat="1" applyFont="1" applyFill="1" applyBorder="1" applyAlignment="1">
      <alignment horizontal="center" vertical="center"/>
    </xf>
    <xf numFmtId="9" fontId="14" fillId="6" borderId="28" xfId="0" applyNumberFormat="1" applyFont="1" applyFill="1" applyBorder="1" applyAlignment="1">
      <alignment horizontal="center" vertical="center"/>
    </xf>
    <xf numFmtId="0" fontId="3" fillId="7" borderId="0" xfId="0" applyFont="1" applyFill="1" applyAlignment="1">
      <alignment horizontal="center"/>
    </xf>
    <xf numFmtId="9" fontId="14" fillId="6" borderId="0" xfId="0" applyNumberFormat="1" applyFont="1" applyFill="1" applyAlignment="1">
      <alignment horizontal="center" vertical="center"/>
    </xf>
    <xf numFmtId="49" fontId="11" fillId="8" borderId="27" xfId="0" applyNumberFormat="1" applyFont="1" applyFill="1" applyBorder="1" applyAlignment="1" applyProtection="1">
      <alignment horizontal="center" vertical="top" wrapText="1"/>
      <protection hidden="1"/>
    </xf>
    <xf numFmtId="49" fontId="11" fillId="8" borderId="5" xfId="0" applyNumberFormat="1" applyFont="1" applyFill="1" applyBorder="1" applyAlignment="1" applyProtection="1">
      <alignment horizontal="center" vertical="top" wrapText="1"/>
      <protection hidden="1"/>
    </xf>
    <xf numFmtId="0" fontId="13" fillId="0" borderId="12" xfId="0" applyFont="1" applyBorder="1" applyAlignment="1" applyProtection="1">
      <alignment horizontal="center" vertical="top" wrapText="1"/>
      <protection hidden="1"/>
    </xf>
    <xf numFmtId="49" fontId="11" fillId="0" borderId="28" xfId="0" applyNumberFormat="1" applyFont="1" applyBorder="1" applyAlignment="1" applyProtection="1">
      <alignment horizontal="center" vertical="top" wrapText="1" readingOrder="2"/>
      <protection hidden="1"/>
    </xf>
    <xf numFmtId="0" fontId="13" fillId="0" borderId="43" xfId="0" applyFont="1" applyBorder="1" applyAlignment="1" applyProtection="1">
      <alignment horizontal="center" vertical="top" wrapText="1"/>
      <protection hidden="1"/>
    </xf>
    <xf numFmtId="0" fontId="13" fillId="0" borderId="4" xfId="0" applyFont="1" applyBorder="1" applyAlignment="1" applyProtection="1">
      <alignment horizontal="center" vertical="top" wrapText="1"/>
      <protection hidden="1"/>
    </xf>
    <xf numFmtId="0" fontId="13" fillId="0" borderId="16" xfId="0" applyFont="1" applyBorder="1" applyAlignment="1" applyProtection="1">
      <alignment horizontal="center" vertical="top" wrapText="1"/>
      <protection hidden="1"/>
    </xf>
    <xf numFmtId="49" fontId="11" fillId="0" borderId="16" xfId="0" applyNumberFormat="1" applyFont="1" applyBorder="1" applyAlignment="1" applyProtection="1">
      <alignment horizontal="center" vertical="top" wrapText="1" readingOrder="2"/>
      <protection hidden="1"/>
    </xf>
    <xf numFmtId="0" fontId="6" fillId="0" borderId="17" xfId="0" applyFont="1" applyBorder="1" applyAlignment="1">
      <alignment horizontal="center" wrapText="1"/>
    </xf>
    <xf numFmtId="0" fontId="0" fillId="0" borderId="17" xfId="0" applyBorder="1"/>
    <xf numFmtId="0" fontId="0" fillId="0" borderId="26" xfId="0" applyBorder="1"/>
    <xf numFmtId="0" fontId="12" fillId="0" borderId="17" xfId="0" applyFont="1" applyBorder="1" applyAlignment="1">
      <alignment horizontal="center" vertical="center" wrapText="1" readingOrder="2"/>
    </xf>
    <xf numFmtId="1" fontId="22" fillId="0" borderId="24" xfId="0" applyNumberFormat="1" applyFont="1" applyBorder="1" applyAlignment="1">
      <alignment horizontal="center" vertical="center"/>
    </xf>
    <xf numFmtId="0" fontId="22" fillId="0" borderId="3" xfId="0" applyFont="1" applyBorder="1" applyAlignment="1" applyProtection="1">
      <alignment horizontal="center" vertical="center"/>
      <protection locked="0"/>
    </xf>
    <xf numFmtId="0" fontId="22" fillId="0" borderId="10" xfId="0" applyFont="1" applyBorder="1" applyProtection="1">
      <protection locked="0"/>
    </xf>
    <xf numFmtId="0" fontId="22" fillId="0" borderId="3" xfId="0" applyFont="1" applyBorder="1" applyProtection="1">
      <protection locked="0"/>
    </xf>
    <xf numFmtId="0" fontId="22" fillId="0" borderId="16" xfId="0" applyFont="1" applyBorder="1" applyProtection="1">
      <protection locked="0"/>
    </xf>
    <xf numFmtId="0" fontId="0" fillId="0" borderId="1" xfId="0" applyBorder="1" applyAlignment="1">
      <alignment horizontal="center"/>
    </xf>
    <xf numFmtId="0" fontId="0" fillId="0" borderId="46" xfId="0" applyBorder="1" applyAlignment="1">
      <alignment horizontal="center"/>
    </xf>
    <xf numFmtId="0" fontId="0" fillId="0" borderId="49" xfId="0" applyBorder="1" applyAlignment="1">
      <alignment horizontal="center"/>
    </xf>
    <xf numFmtId="0" fontId="12" fillId="0" borderId="47" xfId="0" applyFont="1" applyBorder="1" applyAlignment="1">
      <alignment horizontal="center" vertical="center" wrapText="1" readingOrder="2"/>
    </xf>
    <xf numFmtId="1" fontId="0" fillId="0" borderId="24" xfId="0" applyNumberFormat="1" applyBorder="1"/>
    <xf numFmtId="0" fontId="12" fillId="0" borderId="48" xfId="0" applyFont="1" applyBorder="1" applyAlignment="1">
      <alignment horizontal="center" vertical="center"/>
    </xf>
    <xf numFmtId="49" fontId="12" fillId="12" borderId="6" xfId="0" applyNumberFormat="1" applyFont="1" applyFill="1" applyBorder="1" applyAlignment="1" applyProtection="1">
      <alignment horizontal="center" vertical="top" wrapText="1"/>
      <protection hidden="1"/>
    </xf>
    <xf numFmtId="49" fontId="12" fillId="12" borderId="5" xfId="0" applyNumberFormat="1" applyFont="1" applyFill="1" applyBorder="1" applyAlignment="1" applyProtection="1">
      <alignment horizontal="center" vertical="top" wrapText="1"/>
      <protection hidden="1"/>
    </xf>
    <xf numFmtId="0" fontId="0" fillId="12" borderId="44" xfId="0" applyFill="1" applyBorder="1" applyAlignment="1">
      <alignment horizontal="center" wrapText="1"/>
    </xf>
    <xf numFmtId="0" fontId="0" fillId="12" borderId="6" xfId="0" applyFill="1" applyBorder="1" applyAlignment="1">
      <alignment horizontal="center" wrapText="1"/>
    </xf>
    <xf numFmtId="0" fontId="0" fillId="12" borderId="50" xfId="0" applyFill="1" applyBorder="1" applyAlignment="1">
      <alignment horizontal="center" wrapText="1"/>
    </xf>
    <xf numFmtId="0" fontId="22" fillId="0" borderId="39" xfId="0" applyFont="1" applyBorder="1" applyAlignment="1">
      <alignment horizontal="center" vertical="center"/>
    </xf>
    <xf numFmtId="9" fontId="22" fillId="0" borderId="17" xfId="0" applyNumberFormat="1" applyFont="1" applyBorder="1" applyAlignment="1">
      <alignment horizontal="center" vertical="center"/>
    </xf>
    <xf numFmtId="0" fontId="0" fillId="0" borderId="17" xfId="0" applyBorder="1" applyProtection="1">
      <protection locked="0"/>
    </xf>
    <xf numFmtId="0" fontId="8" fillId="0" borderId="17" xfId="0" applyFont="1" applyBorder="1"/>
    <xf numFmtId="0" fontId="12" fillId="0" borderId="39" xfId="0" applyFont="1" applyBorder="1" applyAlignment="1">
      <alignment horizontal="center" vertical="center" wrapText="1" readingOrder="2"/>
    </xf>
    <xf numFmtId="1" fontId="22" fillId="0" borderId="26" xfId="0" applyNumberFormat="1" applyFont="1" applyBorder="1" applyAlignment="1">
      <alignment horizontal="center" vertical="center"/>
    </xf>
    <xf numFmtId="0" fontId="22" fillId="0" borderId="9" xfId="0" applyFont="1" applyBorder="1" applyAlignment="1" applyProtection="1">
      <alignment horizontal="center" vertical="center"/>
      <protection locked="0"/>
    </xf>
    <xf numFmtId="0" fontId="22" fillId="0" borderId="35" xfId="0" applyFont="1" applyBorder="1" applyProtection="1">
      <protection locked="0"/>
    </xf>
    <xf numFmtId="0" fontId="22" fillId="0" borderId="9" xfId="0" applyFont="1" applyBorder="1" applyProtection="1">
      <protection locked="0"/>
    </xf>
    <xf numFmtId="0" fontId="22" fillId="0" borderId="23" xfId="0" applyFont="1" applyBorder="1" applyProtection="1">
      <protection locked="0"/>
    </xf>
    <xf numFmtId="0" fontId="12" fillId="12" borderId="51" xfId="0" applyFont="1" applyFill="1" applyBorder="1" applyAlignment="1">
      <alignment horizontal="center" vertical="center" wrapText="1" readingOrder="2"/>
    </xf>
    <xf numFmtId="0" fontId="12" fillId="12" borderId="17" xfId="0" applyFont="1" applyFill="1" applyBorder="1" applyAlignment="1">
      <alignment horizontal="center" vertical="center" wrapText="1" readingOrder="2"/>
    </xf>
    <xf numFmtId="9" fontId="22" fillId="12" borderId="17" xfId="0" applyNumberFormat="1" applyFont="1" applyFill="1" applyBorder="1" applyAlignment="1">
      <alignment horizontal="center" vertical="center"/>
    </xf>
    <xf numFmtId="2" fontId="22" fillId="12" borderId="52" xfId="0" applyNumberFormat="1" applyFont="1" applyFill="1" applyBorder="1"/>
    <xf numFmtId="2" fontId="22" fillId="0" borderId="52" xfId="0" applyNumberFormat="1" applyFont="1" applyFill="1" applyBorder="1"/>
    <xf numFmtId="2" fontId="22" fillId="0" borderId="53" xfId="0" applyNumberFormat="1" applyFont="1" applyFill="1" applyBorder="1"/>
    <xf numFmtId="2" fontId="0" fillId="11" borderId="17" xfId="0" applyNumberFormat="1" applyFill="1" applyBorder="1" applyAlignment="1">
      <alignment horizontal="center" vertical="center"/>
    </xf>
    <xf numFmtId="0" fontId="23" fillId="0" borderId="17" xfId="0" applyFont="1" applyBorder="1" applyAlignment="1">
      <alignment horizontal="center" vertical="center" wrapText="1" readingOrder="2"/>
    </xf>
    <xf numFmtId="0" fontId="12" fillId="0" borderId="17" xfId="0" applyFont="1" applyBorder="1" applyAlignment="1">
      <alignment horizontal="center" vertical="center"/>
    </xf>
    <xf numFmtId="0" fontId="22" fillId="0" borderId="17" xfId="0" applyFont="1" applyBorder="1" applyAlignment="1">
      <alignment horizontal="center"/>
    </xf>
    <xf numFmtId="9" fontId="12" fillId="0" borderId="17" xfId="0" applyNumberFormat="1" applyFont="1" applyBorder="1" applyAlignment="1">
      <alignment horizontal="center" vertical="center"/>
    </xf>
    <xf numFmtId="0" fontId="6" fillId="0" borderId="17" xfId="0" applyFont="1" applyBorder="1" applyAlignment="1">
      <alignment horizontal="center" vertical="center" wrapText="1" readingOrder="2"/>
    </xf>
    <xf numFmtId="0" fontId="6" fillId="0" borderId="17" xfId="0" applyFont="1" applyBorder="1" applyAlignment="1">
      <alignment horizontal="center" vertical="center" wrapText="1"/>
    </xf>
    <xf numFmtId="0" fontId="0" fillId="0" borderId="0" xfId="0" applyBorder="1"/>
    <xf numFmtId="49" fontId="12" fillId="12" borderId="46" xfId="0" applyNumberFormat="1" applyFont="1" applyFill="1" applyBorder="1" applyAlignment="1" applyProtection="1">
      <alignment horizontal="center" vertical="top" wrapText="1"/>
      <protection hidden="1"/>
    </xf>
    <xf numFmtId="49" fontId="12" fillId="12" borderId="43" xfId="0" applyNumberFormat="1" applyFont="1" applyFill="1" applyBorder="1" applyAlignment="1" applyProtection="1">
      <alignment horizontal="center" vertical="top" wrapText="1"/>
      <protection hidden="1"/>
    </xf>
    <xf numFmtId="49" fontId="12" fillId="12" borderId="43" xfId="0" applyNumberFormat="1" applyFont="1" applyFill="1" applyBorder="1" applyAlignment="1" applyProtection="1">
      <alignment horizontal="center" vertical="top" wrapText="1"/>
      <protection hidden="1"/>
    </xf>
    <xf numFmtId="0" fontId="0" fillId="12" borderId="1" xfId="0" applyFill="1" applyBorder="1" applyAlignment="1">
      <alignment horizontal="center" wrapText="1"/>
    </xf>
    <xf numFmtId="0" fontId="0" fillId="12" borderId="46" xfId="0" applyFill="1" applyBorder="1" applyAlignment="1">
      <alignment horizontal="center" wrapText="1"/>
    </xf>
    <xf numFmtId="0" fontId="0" fillId="12" borderId="49" xfId="0" applyFill="1" applyBorder="1" applyAlignment="1">
      <alignment horizontal="center" wrapText="1"/>
    </xf>
    <xf numFmtId="0" fontId="23" fillId="0" borderId="17" xfId="0" applyFont="1" applyBorder="1" applyAlignment="1">
      <alignment horizontal="center" vertical="center"/>
    </xf>
    <xf numFmtId="0" fontId="24" fillId="0" borderId="17" xfId="0" applyFont="1" applyBorder="1" applyAlignment="1">
      <alignment horizontal="center" vertical="center" wrapText="1"/>
    </xf>
    <xf numFmtId="0" fontId="9" fillId="0" borderId="17" xfId="0" applyFont="1" applyBorder="1" applyAlignment="1">
      <alignment horizontal="center" vertical="center" wrapText="1" readingOrder="2"/>
    </xf>
    <xf numFmtId="9" fontId="0" fillId="12" borderId="17" xfId="0" applyNumberFormat="1" applyFill="1" applyBorder="1" applyAlignment="1">
      <alignment horizontal="center" vertical="center"/>
    </xf>
    <xf numFmtId="0" fontId="12" fillId="4" borderId="17" xfId="0" applyFont="1" applyFill="1" applyBorder="1" applyAlignment="1">
      <alignment horizontal="center" vertical="center" wrapText="1" readingOrder="2"/>
    </xf>
    <xf numFmtId="9" fontId="22" fillId="4" borderId="17" xfId="0" applyNumberFormat="1" applyFont="1" applyFill="1" applyBorder="1" applyAlignment="1">
      <alignment horizontal="center" vertical="center"/>
    </xf>
    <xf numFmtId="1" fontId="22" fillId="12" borderId="52" xfId="0" applyNumberFormat="1" applyFont="1" applyFill="1" applyBorder="1" applyAlignment="1">
      <alignment horizontal="center" vertical="center"/>
    </xf>
    <xf numFmtId="2" fontId="12" fillId="4" borderId="17" xfId="0" applyNumberFormat="1" applyFont="1" applyFill="1" applyBorder="1" applyAlignment="1">
      <alignment horizontal="center" vertical="center" wrapText="1" readingOrder="2"/>
    </xf>
    <xf numFmtId="0" fontId="0" fillId="0" borderId="45" xfId="0" applyBorder="1" applyAlignment="1">
      <alignment horizontal="center" vertical="center"/>
    </xf>
    <xf numFmtId="0" fontId="22" fillId="0" borderId="4" xfId="0" applyFont="1" applyBorder="1" applyAlignment="1">
      <alignment horizontal="center" vertical="center"/>
    </xf>
    <xf numFmtId="0" fontId="22" fillId="0" borderId="14" xfId="0" applyFont="1" applyBorder="1" applyAlignment="1">
      <alignment horizontal="center" vertical="center"/>
    </xf>
    <xf numFmtId="0" fontId="22" fillId="0" borderId="22" xfId="0" applyFont="1" applyBorder="1" applyAlignment="1">
      <alignment horizontal="center" vertical="center"/>
    </xf>
    <xf numFmtId="49" fontId="9" fillId="0" borderId="10" xfId="0" applyNumberFormat="1" applyFont="1" applyFill="1" applyBorder="1" applyAlignment="1" applyProtection="1">
      <alignment horizontal="center" vertical="top" wrapText="1" readingOrder="2"/>
      <protection hidden="1"/>
    </xf>
    <xf numFmtId="49" fontId="6" fillId="0" borderId="7" xfId="0" applyNumberFormat="1" applyFont="1" applyFill="1" applyBorder="1" applyAlignment="1" applyProtection="1">
      <alignment horizontal="center" vertical="top" wrapText="1" readingOrder="2"/>
      <protection hidden="1"/>
    </xf>
    <xf numFmtId="49" fontId="6" fillId="0" borderId="20" xfId="0" applyNumberFormat="1" applyFont="1" applyFill="1" applyBorder="1" applyAlignment="1" applyProtection="1">
      <alignment horizontal="center" vertical="top" wrapText="1" readingOrder="2"/>
      <protection hidden="1"/>
    </xf>
    <xf numFmtId="49" fontId="9" fillId="0" borderId="10" xfId="0" applyNumberFormat="1" applyFont="1" applyFill="1" applyBorder="1" applyAlignment="1" applyProtection="1">
      <alignment horizontal="center" vertical="center" wrapText="1" readingOrder="2"/>
      <protection hidden="1"/>
    </xf>
    <xf numFmtId="49" fontId="6" fillId="0" borderId="17" xfId="0" applyNumberFormat="1" applyFont="1" applyFill="1" applyBorder="1" applyAlignment="1" applyProtection="1">
      <alignment horizontal="center" vertical="top" wrapText="1" readingOrder="2"/>
      <protection hidden="1"/>
    </xf>
    <xf numFmtId="49" fontId="6" fillId="0" borderId="18" xfId="0" applyNumberFormat="1" applyFont="1" applyFill="1" applyBorder="1" applyAlignment="1" applyProtection="1">
      <alignment horizontal="center" vertical="top" wrapText="1" readingOrder="2"/>
      <protection hidden="1"/>
    </xf>
    <xf numFmtId="49" fontId="6" fillId="0" borderId="17" xfId="0" applyNumberFormat="1" applyFont="1" applyFill="1" applyBorder="1" applyAlignment="1" applyProtection="1">
      <alignment horizontal="center" vertical="center" wrapText="1" readingOrder="2"/>
      <protection hidden="1"/>
    </xf>
    <xf numFmtId="49" fontId="6" fillId="0" borderId="18" xfId="0" applyNumberFormat="1" applyFont="1" applyFill="1" applyBorder="1" applyAlignment="1" applyProtection="1">
      <alignment horizontal="center" vertical="center" wrapText="1" readingOrder="2"/>
      <protection hidden="1"/>
    </xf>
    <xf numFmtId="49" fontId="9" fillId="0" borderId="35" xfId="0" applyNumberFormat="1" applyFont="1" applyFill="1" applyBorder="1" applyAlignment="1" applyProtection="1">
      <alignment horizontal="center" vertical="center" wrapText="1" readingOrder="2"/>
      <protection hidden="1"/>
    </xf>
    <xf numFmtId="49" fontId="6" fillId="0" borderId="39" xfId="0" applyNumberFormat="1" applyFont="1" applyFill="1" applyBorder="1" applyAlignment="1" applyProtection="1">
      <alignment horizontal="center" vertical="center" wrapText="1" readingOrder="2"/>
      <protection hidden="1"/>
    </xf>
    <xf numFmtId="49" fontId="6" fillId="0" borderId="36" xfId="0" applyNumberFormat="1" applyFont="1" applyFill="1" applyBorder="1" applyAlignment="1" applyProtection="1">
      <alignment horizontal="center" vertical="center" wrapText="1" readingOrder="2"/>
      <protection hidden="1"/>
    </xf>
    <xf numFmtId="49" fontId="6" fillId="0" borderId="33" xfId="0" applyNumberFormat="1" applyFont="1" applyFill="1" applyBorder="1" applyAlignment="1" applyProtection="1">
      <alignment horizontal="center" vertical="top" wrapText="1" readingOrder="2"/>
      <protection hidden="1"/>
    </xf>
    <xf numFmtId="49" fontId="6" fillId="0" borderId="16" xfId="0" applyNumberFormat="1" applyFont="1" applyFill="1" applyBorder="1" applyAlignment="1" applyProtection="1">
      <alignment horizontal="center" vertical="top" wrapText="1" readingOrder="2"/>
      <protection hidden="1"/>
    </xf>
    <xf numFmtId="0" fontId="6" fillId="0" borderId="17" xfId="0" applyFont="1" applyFill="1" applyBorder="1" applyAlignment="1">
      <alignment horizontal="center" wrapText="1"/>
    </xf>
    <xf numFmtId="0" fontId="6" fillId="0" borderId="18" xfId="0" applyFont="1" applyFill="1" applyBorder="1" applyAlignment="1">
      <alignment horizontal="center" wrapText="1"/>
    </xf>
    <xf numFmtId="49" fontId="9" fillId="0" borderId="11" xfId="0" applyNumberFormat="1" applyFont="1" applyFill="1" applyBorder="1" applyAlignment="1" applyProtection="1">
      <alignment horizontal="center" vertical="top" wrapText="1" readingOrder="2"/>
      <protection hidden="1"/>
    </xf>
    <xf numFmtId="0" fontId="6" fillId="0" borderId="29" xfId="0" applyFont="1" applyFill="1" applyBorder="1" applyAlignment="1">
      <alignment horizontal="center" vertical="center" wrapText="1"/>
    </xf>
    <xf numFmtId="0" fontId="6" fillId="0" borderId="20" xfId="0" applyFont="1" applyFill="1" applyBorder="1" applyAlignment="1">
      <alignment horizontal="center" vertical="center" wrapText="1"/>
    </xf>
    <xf numFmtId="0" fontId="21" fillId="0" borderId="29" xfId="0" applyFont="1" applyFill="1" applyBorder="1" applyAlignment="1">
      <alignment horizontal="center" vertical="center" wrapText="1" readingOrder="2"/>
    </xf>
    <xf numFmtId="0" fontId="6" fillId="0" borderId="20" xfId="0" applyFont="1" applyFill="1" applyBorder="1" applyAlignment="1">
      <alignment horizontal="center" vertical="center" wrapText="1" readingOrder="2"/>
    </xf>
    <xf numFmtId="49" fontId="13" fillId="4" borderId="32" xfId="0" applyNumberFormat="1" applyFont="1" applyFill="1" applyBorder="1" applyAlignment="1" applyProtection="1">
      <alignment horizontal="center" vertical="top" wrapText="1"/>
      <protection hidden="1"/>
    </xf>
    <xf numFmtId="49" fontId="13" fillId="4" borderId="12" xfId="0" applyNumberFormat="1" applyFont="1" applyFill="1" applyBorder="1" applyAlignment="1" applyProtection="1">
      <alignment horizontal="center" vertical="top" wrapText="1"/>
      <protection hidden="1"/>
    </xf>
    <xf numFmtId="49" fontId="13" fillId="4" borderId="41" xfId="0" applyNumberFormat="1" applyFont="1" applyFill="1" applyBorder="1" applyAlignment="1" applyProtection="1">
      <alignment horizontal="center" vertical="top" wrapText="1"/>
      <protection hidden="1"/>
    </xf>
    <xf numFmtId="49" fontId="13" fillId="4" borderId="42" xfId="0" applyNumberFormat="1" applyFont="1" applyFill="1" applyBorder="1" applyAlignment="1" applyProtection="1">
      <alignment horizontal="center" vertical="top" wrapText="1"/>
      <protection hidden="1"/>
    </xf>
    <xf numFmtId="49" fontId="13" fillId="4" borderId="43" xfId="0" applyNumberFormat="1" applyFont="1" applyFill="1" applyBorder="1" applyAlignment="1" applyProtection="1">
      <alignment horizontal="center" vertical="top" wrapText="1"/>
      <protection hidden="1"/>
    </xf>
    <xf numFmtId="49" fontId="13" fillId="4" borderId="13" xfId="0" applyNumberFormat="1" applyFont="1" applyFill="1" applyBorder="1" applyAlignment="1" applyProtection="1">
      <alignment horizontal="center" vertical="top" wrapText="1"/>
      <protection hidden="1"/>
    </xf>
    <xf numFmtId="49" fontId="13" fillId="4" borderId="34" xfId="0" applyNumberFormat="1" applyFont="1" applyFill="1" applyBorder="1" applyAlignment="1" applyProtection="1">
      <alignment horizontal="center" vertical="top" wrapText="1"/>
      <protection hidden="1"/>
    </xf>
    <xf numFmtId="49" fontId="13" fillId="4" borderId="15" xfId="0" applyNumberFormat="1" applyFont="1" applyFill="1" applyBorder="1" applyAlignment="1" applyProtection="1">
      <alignment horizontal="center" vertical="top" wrapText="1"/>
      <protection hidden="1"/>
    </xf>
    <xf numFmtId="49" fontId="6" fillId="0" borderId="32" xfId="0" applyNumberFormat="1" applyFont="1" applyFill="1" applyBorder="1" applyAlignment="1" applyProtection="1">
      <alignment horizontal="right" vertical="top" wrapText="1" readingOrder="2"/>
      <protection hidden="1"/>
    </xf>
    <xf numFmtId="49" fontId="6" fillId="0" borderId="12" xfId="0" applyNumberFormat="1" applyFont="1" applyFill="1" applyBorder="1" applyAlignment="1" applyProtection="1">
      <alignment horizontal="right" vertical="top" wrapText="1" readingOrder="2"/>
      <protection hidden="1"/>
    </xf>
    <xf numFmtId="49" fontId="6" fillId="0" borderId="24" xfId="0" applyNumberFormat="1" applyFont="1" applyFill="1" applyBorder="1" applyAlignment="1" applyProtection="1">
      <alignment horizontal="right" vertical="top" wrapText="1" readingOrder="2"/>
      <protection hidden="1"/>
    </xf>
    <xf numFmtId="49" fontId="6" fillId="0" borderId="28" xfId="0" applyNumberFormat="1" applyFont="1" applyFill="1" applyBorder="1" applyAlignment="1" applyProtection="1">
      <alignment horizontal="right" vertical="top" wrapText="1" readingOrder="2"/>
      <protection hidden="1"/>
    </xf>
    <xf numFmtId="49" fontId="6" fillId="0" borderId="33" xfId="0" applyNumberFormat="1" applyFont="1" applyFill="1" applyBorder="1" applyAlignment="1" applyProtection="1">
      <alignment horizontal="right" vertical="top" wrapText="1" readingOrder="2"/>
      <protection hidden="1"/>
    </xf>
    <xf numFmtId="49" fontId="9" fillId="0" borderId="35" xfId="0" applyNumberFormat="1" applyFont="1" applyFill="1" applyBorder="1" applyAlignment="1" applyProtection="1">
      <alignment horizontal="center" vertical="top" readingOrder="2"/>
      <protection hidden="1"/>
    </xf>
    <xf numFmtId="49" fontId="9" fillId="0" borderId="10" xfId="0" applyNumberFormat="1" applyFont="1" applyFill="1" applyBorder="1" applyAlignment="1" applyProtection="1">
      <alignment horizontal="center" vertical="top" readingOrder="2"/>
      <protection hidden="1"/>
    </xf>
    <xf numFmtId="0" fontId="6" fillId="0" borderId="24" xfId="0" applyFont="1" applyBorder="1" applyAlignment="1">
      <alignment horizontal="center" vertical="center" wrapText="1"/>
    </xf>
    <xf numFmtId="0" fontId="6" fillId="0" borderId="28" xfId="0" applyFont="1" applyBorder="1" applyAlignment="1">
      <alignment horizontal="center" vertical="center" wrapText="1"/>
    </xf>
    <xf numFmtId="3" fontId="6" fillId="3" borderId="23" xfId="1" applyNumberFormat="1" applyFont="1" applyFill="1" applyBorder="1" applyAlignment="1" applyProtection="1">
      <alignment horizontal="center" vertical="center" wrapText="1"/>
    </xf>
    <xf numFmtId="0" fontId="9" fillId="5" borderId="19" xfId="0" applyNumberFormat="1" applyFont="1" applyFill="1" applyBorder="1" applyAlignment="1">
      <alignment horizontal="center" vertical="center" wrapText="1"/>
    </xf>
  </cellXfs>
  <cellStyles count="4">
    <cellStyle name="Comma" xfId="3" builtinId="3"/>
    <cellStyle name="Normal" xfId="0" builtinId="0"/>
    <cellStyle name="Percent" xfId="1" builtinId="5"/>
    <cellStyle name="היפר-קישור" xfId="2" builtinId="8"/>
  </cellStyles>
  <dxfs count="92">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92D050"/>
        </patternFill>
      </fill>
    </dxf>
    <dxf>
      <fill>
        <patternFill>
          <bgColor rgb="FFFFC000"/>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rgb="FFFF0000"/>
        </patternFill>
      </fill>
    </dxf>
    <dxf>
      <fill>
        <patternFill>
          <bgColor rgb="FFFFFF00"/>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ont>
        <color rgb="FFFF0000"/>
      </font>
      <fill>
        <patternFill>
          <bgColor rgb="FFFFFF00"/>
        </patternFill>
      </fill>
    </dxf>
    <dxf>
      <font>
        <color rgb="FFFFFF00"/>
      </font>
      <fill>
        <patternFill>
          <bgColor rgb="FFFF0000"/>
        </patternFill>
      </fill>
    </dxf>
    <dxf>
      <fill>
        <patternFill>
          <bgColor theme="6" tint="0.59996337778862885"/>
        </patternFill>
      </fill>
    </dxf>
    <dxf>
      <fill>
        <patternFill>
          <bgColor rgb="FFFF0000"/>
        </patternFill>
      </fill>
    </dxf>
    <dxf>
      <fill>
        <patternFill>
          <bgColor rgb="FFFFFF00"/>
        </patternFill>
      </fill>
    </dxf>
    <dxf>
      <font>
        <color rgb="FFFFFF00"/>
      </font>
      <fill>
        <patternFill>
          <bgColor rgb="FF92D050"/>
        </patternFill>
      </fill>
    </dxf>
    <dxf>
      <fill>
        <patternFill>
          <bgColor theme="6" tint="0.59996337778862885"/>
        </patternFill>
      </fill>
    </dxf>
  </dxfs>
  <tableStyles count="0" defaultTableStyle="TableStyleMedium2" defaultPivotStyle="PivotStyleLight16"/>
  <colors>
    <mruColors>
      <color rgb="FF47438D"/>
      <color rgb="FF727E70"/>
      <color rgb="FF879385"/>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35"/>
  <sheetViews>
    <sheetView showGridLines="0" rightToLeft="1" tabSelected="1" view="pageBreakPreview" zoomScaleNormal="100" zoomScaleSheetLayoutView="100" workbookViewId="0">
      <pane xSplit="3" ySplit="2" topLeftCell="D3" activePane="bottomRight" state="frozen"/>
      <selection pane="topRight" activeCell="D1" sqref="D1"/>
      <selection pane="bottomLeft" activeCell="A3" sqref="A3"/>
      <selection pane="bottomRight" activeCell="B33" sqref="B33:C33"/>
    </sheetView>
  </sheetViews>
  <sheetFormatPr defaultColWidth="9" defaultRowHeight="14.25" x14ac:dyDescent="0.2"/>
  <cols>
    <col min="1" max="1" width="11.75" style="11" customWidth="1"/>
    <col min="2" max="2" width="10" style="13" customWidth="1"/>
    <col min="3" max="3" width="56.375" style="11" customWidth="1"/>
    <col min="4" max="14" width="11.375" style="11" customWidth="1"/>
    <col min="15" max="16384" width="9" style="11"/>
  </cols>
  <sheetData>
    <row r="1" spans="1:14" s="27" customFormat="1" ht="19.5" x14ac:dyDescent="0.2">
      <c r="A1" s="62" t="s">
        <v>0</v>
      </c>
      <c r="B1" s="66" t="s">
        <v>1</v>
      </c>
      <c r="C1" s="67"/>
      <c r="D1" s="26">
        <v>1</v>
      </c>
      <c r="E1" s="26">
        <v>2</v>
      </c>
      <c r="F1" s="26">
        <v>3</v>
      </c>
      <c r="G1" s="26">
        <v>4</v>
      </c>
      <c r="H1" s="26">
        <v>5</v>
      </c>
      <c r="I1" s="26">
        <v>6</v>
      </c>
      <c r="J1" s="26">
        <v>7</v>
      </c>
      <c r="K1" s="26" t="s">
        <v>24</v>
      </c>
      <c r="L1" s="26" t="s">
        <v>25</v>
      </c>
      <c r="M1" s="26" t="s">
        <v>26</v>
      </c>
      <c r="N1" s="26" t="s">
        <v>27</v>
      </c>
    </row>
    <row r="2" spans="1:14" s="25" customFormat="1" ht="18.75" x14ac:dyDescent="0.2">
      <c r="A2" s="63"/>
      <c r="B2" s="68" t="s">
        <v>8</v>
      </c>
      <c r="C2" s="69"/>
      <c r="D2" s="52"/>
      <c r="E2" s="53"/>
      <c r="F2" s="53"/>
      <c r="G2" s="53"/>
      <c r="H2" s="52"/>
      <c r="I2" s="53"/>
      <c r="J2" s="54"/>
      <c r="K2" s="53"/>
      <c r="L2" s="54"/>
      <c r="M2" s="52"/>
      <c r="N2" s="54"/>
    </row>
    <row r="3" spans="1:14" s="25" customFormat="1" ht="18.75" x14ac:dyDescent="0.2">
      <c r="A3" s="63"/>
      <c r="B3" s="68" t="s">
        <v>9</v>
      </c>
      <c r="C3" s="69"/>
      <c r="D3" s="24"/>
      <c r="E3" s="24"/>
      <c r="F3" s="24"/>
      <c r="G3" s="24"/>
      <c r="H3" s="24"/>
      <c r="I3" s="24"/>
      <c r="J3" s="24"/>
      <c r="K3" s="24"/>
      <c r="L3" s="24"/>
      <c r="M3" s="24"/>
      <c r="N3" s="24"/>
    </row>
    <row r="4" spans="1:14" s="25" customFormat="1" ht="30.6" customHeight="1" x14ac:dyDescent="0.2">
      <c r="A4" s="63"/>
      <c r="B4" s="70" t="s">
        <v>10</v>
      </c>
      <c r="C4" s="71"/>
      <c r="D4" s="24"/>
      <c r="E4" s="24"/>
      <c r="F4" s="24"/>
      <c r="G4" s="24"/>
      <c r="H4" s="24"/>
      <c r="I4" s="24"/>
      <c r="J4" s="24"/>
      <c r="K4" s="24"/>
      <c r="L4" s="24"/>
      <c r="M4" s="24"/>
      <c r="N4" s="24"/>
    </row>
    <row r="5" spans="1:14" s="25" customFormat="1" ht="15" x14ac:dyDescent="0.2">
      <c r="A5" s="63"/>
      <c r="B5" s="70" t="s">
        <v>7</v>
      </c>
      <c r="C5" s="71"/>
      <c r="D5" s="24"/>
      <c r="E5" s="24"/>
      <c r="F5" s="24"/>
      <c r="G5" s="24"/>
      <c r="H5" s="24"/>
      <c r="I5" s="24"/>
      <c r="J5" s="24"/>
      <c r="K5" s="24"/>
      <c r="L5" s="24"/>
      <c r="M5" s="24"/>
      <c r="N5" s="24"/>
    </row>
    <row r="6" spans="1:14" s="25" customFormat="1" ht="15.75" thickBot="1" x14ac:dyDescent="0.25">
      <c r="A6" s="64"/>
      <c r="B6" s="55" t="s">
        <v>11</v>
      </c>
      <c r="C6" s="56"/>
      <c r="D6" s="32"/>
      <c r="E6" s="32"/>
      <c r="F6" s="32"/>
      <c r="G6" s="32"/>
      <c r="H6" s="32"/>
      <c r="I6" s="32"/>
      <c r="J6" s="32"/>
      <c r="K6" s="32"/>
      <c r="L6" s="32"/>
      <c r="M6" s="32"/>
      <c r="N6" s="32"/>
    </row>
    <row r="7" spans="1:14" s="25" customFormat="1" ht="15.75" thickBot="1" x14ac:dyDescent="0.25">
      <c r="A7" s="65"/>
      <c r="B7" s="83" t="s">
        <v>22</v>
      </c>
      <c r="C7" s="84"/>
      <c r="D7" s="28"/>
      <c r="E7" s="28"/>
      <c r="F7" s="28"/>
      <c r="G7" s="28"/>
      <c r="H7" s="28"/>
      <c r="I7" s="28"/>
      <c r="J7" s="30"/>
      <c r="K7" s="28"/>
      <c r="L7" s="30"/>
      <c r="M7" s="28"/>
      <c r="N7" s="30"/>
    </row>
    <row r="8" spans="1:14" ht="20.25" thickBot="1" x14ac:dyDescent="0.25">
      <c r="A8" s="17" t="s">
        <v>17</v>
      </c>
      <c r="B8" s="60" t="s">
        <v>12</v>
      </c>
      <c r="C8" s="61"/>
      <c r="D8" s="19"/>
      <c r="E8" s="19"/>
      <c r="F8" s="19"/>
      <c r="G8" s="19"/>
      <c r="H8" s="19"/>
      <c r="I8" s="19"/>
      <c r="J8" s="19"/>
      <c r="K8" s="19"/>
      <c r="L8" s="19"/>
      <c r="M8" s="19"/>
      <c r="N8" s="19"/>
    </row>
    <row r="9" spans="1:14" s="14" customFormat="1" ht="21.75" customHeight="1" x14ac:dyDescent="0.2">
      <c r="A9" s="18" t="s">
        <v>28</v>
      </c>
      <c r="B9" s="173" t="s">
        <v>14</v>
      </c>
      <c r="C9" s="174"/>
      <c r="D9" s="19" t="str">
        <f t="array" ref="D9">IF(SUM(LEN(D10:D10)-LEN(SUBSTITUTE(D10:D10,"V","")))+SUM(LEN(D10:D10)-LEN(SUBSTITUTE(D10:D10,"ל.ר.","")))/LEN("ל.ר.")=4,"עמידה בדרישות",IF(SUM(LEN(D10:D10)-LEN(SUBSTITUTE(D10:D10,"X","")))&gt;0,"פסילה","נדרשת השלמה"))</f>
        <v>נדרשת השלמה</v>
      </c>
      <c r="E9" s="19" t="str">
        <f t="array" ref="E9">IF(SUM(LEN(E10:E10)-LEN(SUBSTITUTE(E10:E10,"V","")))+SUM(LEN(E10:E10)-LEN(SUBSTITUTE(E10:E10,"ל.ר.","")))/LEN("ל.ר.")=4,"עמידה בדרישות",IF(SUM(LEN(E10:E10)-LEN(SUBSTITUTE(E10:E10,"X","")))&gt;0,"פסילה","נדרשת השלמה"))</f>
        <v>נדרשת השלמה</v>
      </c>
      <c r="F9" s="19" t="str">
        <f t="array" ref="F9">IF(SUM(LEN(F10:F10)-LEN(SUBSTITUTE(F10:F10,"V","")))+SUM(LEN(F10:F10)-LEN(SUBSTITUTE(F10:F10,"ל.ר.","")))/LEN("ל.ר.")=4,"עמידה בדרישות",IF(SUM(LEN(F10:F10)-LEN(SUBSTITUTE(F10:F10,"X","")))&gt;0,"פסילה","נדרשת השלמה"))</f>
        <v>נדרשת השלמה</v>
      </c>
      <c r="G9" s="19" t="str">
        <f t="array" ref="G9">IF(SUM(LEN(G10:G10)-LEN(SUBSTITUTE(G10:G10,"V","")))+SUM(LEN(G10:G10)-LEN(SUBSTITUTE(G10:G10,"ל.ר.","")))/LEN("ל.ר.")=4,"עמידה בדרישות",IF(SUM(LEN(G10:G10)-LEN(SUBSTITUTE(G10:G10,"X","")))&gt;0,"פסילה","נדרשת השלמה"))</f>
        <v>נדרשת השלמה</v>
      </c>
      <c r="H9" s="19" t="str">
        <f t="array" ref="H9">IF(SUM(LEN(H10:H10)-LEN(SUBSTITUTE(H10:H10,"V","")))+SUM(LEN(H10:H10)-LEN(SUBSTITUTE(H10:H10,"ל.ר.","")))/LEN("ל.ר.")=4,"עמידה בדרישות",IF(SUM(LEN(H10:H10)-LEN(SUBSTITUTE(H10:H10,"X","")))&gt;0,"פסילה","נדרשת השלמה"))</f>
        <v>נדרשת השלמה</v>
      </c>
      <c r="I9" s="19" t="str">
        <f t="array" ref="I9">IF(SUM(LEN(I10:I10)-LEN(SUBSTITUTE(I10:I10,"V","")))+SUM(LEN(I10:I10)-LEN(SUBSTITUTE(I10:I10,"ל.ר.","")))/LEN("ל.ר.")=4,"עמידה בדרישות",IF(SUM(LEN(I10:I10)-LEN(SUBSTITUTE(I10:I10,"X","")))&gt;0,"פסילה","נדרשת השלמה"))</f>
        <v>נדרשת השלמה</v>
      </c>
      <c r="J9" s="19" t="str">
        <f t="array" ref="J9">IF(SUM(LEN(J10:J10)-LEN(SUBSTITUTE(J10:J10,"V","")))+SUM(LEN(J10:J10)-LEN(SUBSTITUTE(J10:J10,"ל.ר.","")))/LEN("ל.ר.")=4,"עמידה בדרישות",IF(SUM(LEN(J10:J10)-LEN(SUBSTITUTE(J10:J10,"X","")))&gt;0,"פסילה","נדרשת השלמה"))</f>
        <v>נדרשת השלמה</v>
      </c>
      <c r="K9" s="19" t="str">
        <f t="array" ref="K9">IF(SUM(LEN(K10:K10)-LEN(SUBSTITUTE(K10:K10,"V","")))+SUM(LEN(K10:K10)-LEN(SUBSTITUTE(K10:K10,"ל.ר.","")))/LEN("ל.ר.")=4,"עמידה בדרישות",IF(SUM(LEN(K10:K10)-LEN(SUBSTITUTE(K10:K10,"X","")))&gt;0,"פסילה","נדרשת השלמה"))</f>
        <v>נדרשת השלמה</v>
      </c>
      <c r="L9" s="19" t="str">
        <f t="array" ref="L9">IF(SUM(LEN(L10:L10)-LEN(SUBSTITUTE(L10:L10,"V","")))+SUM(LEN(L10:L10)-LEN(SUBSTITUTE(L10:L10,"ל.ר.","")))/LEN("ל.ר.")=4,"עמידה בדרישות",IF(SUM(LEN(L10:L10)-LEN(SUBSTITUTE(L10:L10,"X","")))&gt;0,"פסילה","נדרשת השלמה"))</f>
        <v>נדרשת השלמה</v>
      </c>
      <c r="M9" s="19" t="str">
        <f t="array" ref="M9">IF(SUM(LEN(M10:M10)-LEN(SUBSTITUTE(M10:M10,"V","")))+SUM(LEN(M10:M10)-LEN(SUBSTITUTE(M10:M10,"ל.ר.","")))/LEN("ל.ר.")=4,"עמידה בדרישות",IF(SUM(LEN(M10:M10)-LEN(SUBSTITUTE(M10:M10,"X","")))&gt;0,"פסילה","נדרשת השלמה"))</f>
        <v>נדרשת השלמה</v>
      </c>
      <c r="N9" s="19" t="str">
        <f t="array" ref="N9">IF(SUM(LEN(N10:N10)-LEN(SUBSTITUTE(N10:N10,"V","")))+SUM(LEN(N10:N10)-LEN(SUBSTITUTE(N10:N10,"ל.ר.","")))/LEN("ל.ר.")=4,"עמידה בדרישות",IF(SUM(LEN(N10:N10)-LEN(SUBSTITUTE(N10:N10,"X","")))&gt;0,"פסילה","נדרשת השלמה"))</f>
        <v>נדרשת השלמה</v>
      </c>
    </row>
    <row r="10" spans="1:14" s="14" customFormat="1" ht="36" customHeight="1" thickBot="1" x14ac:dyDescent="0.25">
      <c r="A10" s="153" t="s">
        <v>30</v>
      </c>
      <c r="B10" s="154" t="s">
        <v>29</v>
      </c>
      <c r="C10" s="155"/>
      <c r="D10" s="15"/>
      <c r="E10" s="15"/>
      <c r="F10" s="15"/>
      <c r="G10" s="15"/>
      <c r="H10" s="15"/>
      <c r="I10" s="15"/>
      <c r="J10" s="15"/>
      <c r="K10" s="15"/>
      <c r="L10" s="15"/>
      <c r="M10" s="15"/>
      <c r="N10" s="15"/>
    </row>
    <row r="11" spans="1:14" s="14" customFormat="1" ht="22.5" customHeight="1" thickBot="1" x14ac:dyDescent="0.25">
      <c r="A11" s="175" t="s">
        <v>34</v>
      </c>
      <c r="B11" s="176" t="s">
        <v>18</v>
      </c>
      <c r="C11" s="177"/>
      <c r="D11" s="85" t="str">
        <f t="array" ref="D11">IF(SUM(LEN(D12)-LEN(SUBSTITUTE(D12,"V","")))+SUM(LEN(D12)-LEN(SUBSTITUTE(D12,"ל.ר.","")))/LEN("ל.ר.")=1,"עמידה בדרישות",IF(SUM(LEN(D12)-LEN(SUBSTITUTE(D12,"X","")))&gt;0,"פסילה","נדרשת השלמה"))</f>
        <v>נדרשת השלמה</v>
      </c>
      <c r="E11" s="19" t="str">
        <f t="array" ref="E11">IF(SUM(LEN(E12)-LEN(SUBSTITUTE(E12,"V","")))+SUM(LEN(E12)-LEN(SUBSTITUTE(E12,"ל.ר.","")))/LEN("ל.ר.")=1,"עמידה בדרישות",IF(SUM(LEN(E12)-LEN(SUBSTITUTE(E12,"X","")))&gt;0,"פסילה","נדרשת השלמה"))</f>
        <v>נדרשת השלמה</v>
      </c>
      <c r="F11" s="19" t="str">
        <f t="array" ref="F11">IF(SUM(LEN(F12)-LEN(SUBSTITUTE(F12,"V","")))+SUM(LEN(F12)-LEN(SUBSTITUTE(F12,"ל.ר.","")))/LEN("ל.ר.")=1,"עמידה בדרישות",IF(SUM(LEN(F12)-LEN(SUBSTITUTE(F12,"X","")))&gt;0,"פסילה","נדרשת השלמה"))</f>
        <v>נדרשת השלמה</v>
      </c>
      <c r="G11" s="19" t="str">
        <f t="array" ref="G11">IF(SUM(LEN(G12)-LEN(SUBSTITUTE(G12,"V","")))+SUM(LEN(G12)-LEN(SUBSTITUTE(G12,"ל.ר.","")))/LEN("ל.ר.")=1,"עמידה בדרישות",IF(SUM(LEN(G12)-LEN(SUBSTITUTE(G12,"X","")))&gt;0,"פסילה","נדרשת השלמה"))</f>
        <v>נדרשת השלמה</v>
      </c>
      <c r="H11" s="19" t="str">
        <f t="array" ref="H11">IF(SUM(LEN(H12)-LEN(SUBSTITUTE(H12,"V","")))+SUM(LEN(H12)-LEN(SUBSTITUTE(H12,"ל.ר.","")))/LEN("ל.ר.")=1,"עמידה בדרישות",IF(SUM(LEN(H12)-LEN(SUBSTITUTE(H12,"X","")))&gt;0,"פסילה","נדרשת השלמה"))</f>
        <v>נדרשת השלמה</v>
      </c>
      <c r="I11" s="19" t="str">
        <f t="array" ref="I11">IF(SUM(LEN(I12)-LEN(SUBSTITUTE(I12,"V","")))+SUM(LEN(I12)-LEN(SUBSTITUTE(I12,"ל.ר.","")))/LEN("ל.ר.")=1,"עמידה בדרישות",IF(SUM(LEN(I12)-LEN(SUBSTITUTE(I12,"X","")))&gt;0,"פסילה","נדרשת השלמה"))</f>
        <v>נדרשת השלמה</v>
      </c>
      <c r="J11" s="19" t="str">
        <f t="array" ref="J11">IF(SUM(LEN(J12)-LEN(SUBSTITUTE(J12,"V","")))+SUM(LEN(J12)-LEN(SUBSTITUTE(J12,"ל.ר.","")))/LEN("ל.ר.")=1,"עמידה בדרישות",IF(SUM(LEN(J12)-LEN(SUBSTITUTE(J12,"X","")))&gt;0,"פסילה","נדרשת השלמה"))</f>
        <v>נדרשת השלמה</v>
      </c>
      <c r="K11" s="19" t="str">
        <f t="array" ref="K11">IF(SUM(LEN(K12)-LEN(SUBSTITUTE(K12,"V","")))+SUM(LEN(K12)-LEN(SUBSTITUTE(K12,"ל.ר.","")))/LEN("ל.ר.")=1,"עמידה בדרישות",IF(SUM(LEN(K12)-LEN(SUBSTITUTE(K12,"X","")))&gt;0,"פסילה","נדרשת השלמה"))</f>
        <v>נדרשת השלמה</v>
      </c>
      <c r="L11" s="19" t="str">
        <f t="array" ref="L11">IF(SUM(LEN(L12)-LEN(SUBSTITUTE(L12,"V","")))+SUM(LEN(L12)-LEN(SUBSTITUTE(L12,"ל.ר.","")))/LEN("ל.ר.")=1,"עמידה בדרישות",IF(SUM(LEN(L12)-LEN(SUBSTITUTE(L12,"X","")))&gt;0,"פסילה","נדרשת השלמה"))</f>
        <v>נדרשת השלמה</v>
      </c>
      <c r="M11" s="19" t="str">
        <f t="array" ref="M11">IF(SUM(LEN(M12)-LEN(SUBSTITUTE(M12,"V","")))+SUM(LEN(M12)-LEN(SUBSTITUTE(M12,"ל.ר.","")))/LEN("ל.ר.")=1,"עמידה בדרישות",IF(SUM(LEN(M12)-LEN(SUBSTITUTE(M12,"X","")))&gt;0,"פסילה","נדרשת השלמה"))</f>
        <v>נדרשת השלמה</v>
      </c>
      <c r="N11" s="19" t="str">
        <f t="array" ref="N11">IF(SUM(LEN(N12)-LEN(SUBSTITUTE(N12,"V","")))+SUM(LEN(N12)-LEN(SUBSTITUTE(N12,"ל.ר.","")))/LEN("ל.ר.")=1,"עמידה בדרישות",IF(SUM(LEN(N12)-LEN(SUBSTITUTE(N12,"X","")))&gt;0,"פסילה","נדרשת השלמה"))</f>
        <v>נדרשת השלמה</v>
      </c>
    </row>
    <row r="12" spans="1:14" s="14" customFormat="1" ht="30" customHeight="1" thickBot="1" x14ac:dyDescent="0.25">
      <c r="A12" s="156" t="s">
        <v>35</v>
      </c>
      <c r="B12" s="157" t="s">
        <v>31</v>
      </c>
      <c r="C12" s="158"/>
      <c r="D12" s="85"/>
      <c r="E12" s="19"/>
      <c r="F12" s="19"/>
      <c r="G12" s="19"/>
      <c r="H12" s="19"/>
      <c r="I12" s="19"/>
      <c r="J12" s="19"/>
      <c r="K12" s="19"/>
      <c r="L12" s="19"/>
      <c r="M12" s="19"/>
      <c r="N12" s="19"/>
    </row>
    <row r="13" spans="1:14" s="14" customFormat="1" ht="37.5" customHeight="1" thickBot="1" x14ac:dyDescent="0.25">
      <c r="A13" s="156" t="s">
        <v>36</v>
      </c>
      <c r="B13" s="159" t="s">
        <v>32</v>
      </c>
      <c r="C13" s="160"/>
      <c r="D13" s="85"/>
      <c r="E13" s="19"/>
      <c r="F13" s="19"/>
      <c r="G13" s="19"/>
      <c r="H13" s="19"/>
      <c r="I13" s="19"/>
      <c r="J13" s="19"/>
      <c r="K13" s="19"/>
      <c r="L13" s="19"/>
      <c r="M13" s="19"/>
      <c r="N13" s="19"/>
    </row>
    <row r="14" spans="1:14" s="14" customFormat="1" ht="34.5" customHeight="1" thickBot="1" x14ac:dyDescent="0.25">
      <c r="A14" s="161" t="s">
        <v>37</v>
      </c>
      <c r="B14" s="162" t="s">
        <v>33</v>
      </c>
      <c r="C14" s="163"/>
      <c r="D14" s="87"/>
      <c r="E14" s="19"/>
      <c r="F14" s="19"/>
      <c r="G14" s="19"/>
      <c r="H14" s="19"/>
      <c r="I14" s="19"/>
      <c r="J14" s="19"/>
      <c r="K14" s="19"/>
      <c r="L14" s="19"/>
      <c r="M14" s="19"/>
      <c r="N14" s="19"/>
    </row>
    <row r="15" spans="1:14" s="12" customFormat="1" ht="35.25" customHeight="1" x14ac:dyDescent="0.2">
      <c r="A15" s="178" t="s">
        <v>39</v>
      </c>
      <c r="B15" s="179" t="s">
        <v>38</v>
      </c>
      <c r="C15" s="180"/>
      <c r="D15" s="89" t="str">
        <f t="array" ref="D15">IF(SUM(LEN(D16:D18)-LEN(SUBSTITUTE(D16:D18,"V","")))+SUM(LEN(D16:D18)-LEN(SUBSTITUTE(D16:D18,"ל.ר.","")))/LEN("ל.ר.")=4,"עמידה בדרישות",IF(SUM(LEN(D16:D18)-LEN(SUBSTITUTE(D16:D18,"X","")))&gt;0,"פסילה","נדרשת השלמה"))</f>
        <v>נדרשת השלמה</v>
      </c>
      <c r="E15" s="85" t="str">
        <f t="array" ref="E15">IF(SUM(LEN(E16:E18)-LEN(SUBSTITUTE(E16:E18,"V","")))+SUM(LEN(E16:E18)-LEN(SUBSTITUTE(E16:E18,"ל.ר.","")))/LEN("ל.ר.")=4,"עמידה בדרישות",IF(SUM(LEN(E16:E18)-LEN(SUBSTITUTE(E16:E18,"X","")))&gt;0,"פסילה","נדרשת השלמה"))</f>
        <v>נדרשת השלמה</v>
      </c>
      <c r="F15" s="19" t="str">
        <f t="array" ref="F15">IF(SUM(LEN(F16:F18)-LEN(SUBSTITUTE(F16:F18,"V","")))+SUM(LEN(F16:F18)-LEN(SUBSTITUTE(F16:F18,"ל.ר.","")))/LEN("ל.ר.")=4,"עמידה בדרישות",IF(SUM(LEN(F16:F18)-LEN(SUBSTITUTE(F16:F18,"X","")))&gt;0,"פסילה","נדרשת השלמה"))</f>
        <v>נדרשת השלמה</v>
      </c>
      <c r="G15" s="19" t="str">
        <f t="array" ref="G15">IF(SUM(LEN(G16:G18)-LEN(SUBSTITUTE(G16:G18,"V","")))+SUM(LEN(G16:G18)-LEN(SUBSTITUTE(G16:G18,"ל.ר.","")))/LEN("ל.ר.")=4,"עמידה בדרישות",IF(SUM(LEN(G16:G18)-LEN(SUBSTITUTE(G16:G18,"X","")))&gt;0,"פסילה","נדרשת השלמה"))</f>
        <v>נדרשת השלמה</v>
      </c>
      <c r="H15" s="19" t="str">
        <f t="array" ref="H15">IF(SUM(LEN(H16:H18)-LEN(SUBSTITUTE(H16:H18,"V","")))+SUM(LEN(H16:H18)-LEN(SUBSTITUTE(H16:H18,"ל.ר.","")))/LEN("ל.ר.")=4,"עמידה בדרישות",IF(SUM(LEN(H16:H18)-LEN(SUBSTITUTE(H16:H18,"X","")))&gt;0,"פסילה","נדרשת השלמה"))</f>
        <v>נדרשת השלמה</v>
      </c>
      <c r="I15" s="19" t="str">
        <f t="array" ref="I15">IF(SUM(LEN(I16:I18)-LEN(SUBSTITUTE(I16:I18,"V","")))+SUM(LEN(I16:I18)-LEN(SUBSTITUTE(I16:I18,"ל.ר.","")))/LEN("ל.ר.")=4,"עמידה בדרישות",IF(SUM(LEN(I16:I18)-LEN(SUBSTITUTE(I16:I18,"X","")))&gt;0,"פסילה","נדרשת השלמה"))</f>
        <v>נדרשת השלמה</v>
      </c>
      <c r="J15" s="19" t="str">
        <f t="array" ref="J15">IF(SUM(LEN(J16:J18)-LEN(SUBSTITUTE(J16:J18,"V","")))+SUM(LEN(J16:J18)-LEN(SUBSTITUTE(J16:J18,"ל.ר.","")))/LEN("ל.ר.")=4,"עמידה בדרישות",IF(SUM(LEN(J16:J18)-LEN(SUBSTITUTE(J16:J18,"X","")))&gt;0,"פסילה","נדרשת השלמה"))</f>
        <v>נדרשת השלמה</v>
      </c>
      <c r="K15" s="19" t="str">
        <f t="array" ref="K15">IF(SUM(LEN(K16:K18)-LEN(SUBSTITUTE(K16:K18,"V","")))+SUM(LEN(K16:K18)-LEN(SUBSTITUTE(K16:K18,"ל.ר.","")))/LEN("ל.ר.")=4,"עמידה בדרישות",IF(SUM(LEN(K16:K18)-LEN(SUBSTITUTE(K16:K18,"X","")))&gt;0,"פסילה","נדרשת השלמה"))</f>
        <v>נדרשת השלמה</v>
      </c>
      <c r="L15" s="19" t="str">
        <f t="array" ref="L15">IF(SUM(LEN(L16:L18)-LEN(SUBSTITUTE(L16:L18,"V","")))+SUM(LEN(L16:L18)-LEN(SUBSTITUTE(L16:L18,"ל.ר.","")))/LEN("ל.ר.")=4,"עמידה בדרישות",IF(SUM(LEN(L16:L18)-LEN(SUBSTITUTE(L16:L18,"X","")))&gt;0,"פסילה","נדרשת השלמה"))</f>
        <v>נדרשת השלמה</v>
      </c>
      <c r="M15" s="19" t="str">
        <f t="array" ref="M15">IF(SUM(LEN(M16:M18)-LEN(SUBSTITUTE(M16:M18,"V","")))+SUM(LEN(M16:M18)-LEN(SUBSTITUTE(M16:M18,"ל.ר.","")))/LEN("ל.ר.")=4,"עמידה בדרישות",IF(SUM(LEN(M16:M18)-LEN(SUBSTITUTE(M16:M18,"X","")))&gt;0,"פסילה","נדרשת השלמה"))</f>
        <v>נדרשת השלמה</v>
      </c>
      <c r="N15" s="19" t="str">
        <f t="array" ref="N15">IF(SUM(LEN(N16:N18)-LEN(SUBSTITUTE(N16:N18,"V","")))+SUM(LEN(N16:N18)-LEN(SUBSTITUTE(N16:N18,"ל.ר.","")))/LEN("ל.ר.")=4,"עמידה בדרישות",IF(SUM(LEN(N16:N18)-LEN(SUBSTITUTE(N16:N18,"X","")))&gt;0,"פסילה","נדרשת השלמה"))</f>
        <v>נדרשת השלמה</v>
      </c>
    </row>
    <row r="16" spans="1:14" s="12" customFormat="1" ht="24.6" customHeight="1" x14ac:dyDescent="0.2">
      <c r="A16" s="153" t="s">
        <v>40</v>
      </c>
      <c r="B16" s="164" t="s">
        <v>43</v>
      </c>
      <c r="C16" s="165"/>
      <c r="D16" s="90"/>
      <c r="E16" s="86"/>
      <c r="F16" s="15"/>
      <c r="G16" s="15"/>
      <c r="H16" s="15"/>
      <c r="I16" s="15"/>
      <c r="J16" s="15"/>
      <c r="K16" s="15"/>
      <c r="L16" s="15"/>
      <c r="M16" s="15"/>
      <c r="N16" s="15"/>
    </row>
    <row r="17" spans="1:14" s="12" customFormat="1" ht="24.6" customHeight="1" x14ac:dyDescent="0.25">
      <c r="A17" s="153" t="s">
        <v>41</v>
      </c>
      <c r="B17" s="166" t="s">
        <v>44</v>
      </c>
      <c r="C17" s="167"/>
      <c r="D17" s="90"/>
      <c r="E17" s="86"/>
      <c r="F17" s="15"/>
      <c r="G17" s="15"/>
      <c r="H17" s="15"/>
      <c r="I17" s="15"/>
      <c r="J17" s="15"/>
      <c r="K17" s="15"/>
      <c r="L17" s="15"/>
      <c r="M17" s="15"/>
      <c r="N17" s="15"/>
    </row>
    <row r="18" spans="1:14" s="12" customFormat="1" ht="51" customHeight="1" thickBot="1" x14ac:dyDescent="0.25">
      <c r="A18" s="168" t="s">
        <v>42</v>
      </c>
      <c r="B18" s="169" t="s">
        <v>45</v>
      </c>
      <c r="C18" s="170"/>
      <c r="D18" s="90"/>
      <c r="E18" s="86"/>
      <c r="F18" s="15"/>
      <c r="G18" s="15"/>
      <c r="H18" s="15"/>
      <c r="I18" s="15"/>
      <c r="J18" s="15"/>
      <c r="K18" s="15"/>
      <c r="L18" s="15"/>
      <c r="M18" s="15"/>
      <c r="N18" s="15"/>
    </row>
    <row r="19" spans="1:14" s="12" customFormat="1" ht="33" x14ac:dyDescent="0.2">
      <c r="A19" s="178" t="s">
        <v>46</v>
      </c>
      <c r="B19" s="179" t="s">
        <v>47</v>
      </c>
      <c r="C19" s="180"/>
      <c r="D19" s="89" t="str">
        <f t="array" ref="D19">IF(SUM(LEN(D20:D21)-LEN(SUBSTITUTE(D20:D21,"V","")))+SUM(LEN(D20:D21)-LEN(SUBSTITUTE(D20:D21,"ל.ר.","")))/LEN("ל.ר.")=4,"עמידה בדרישות",IF(SUM(LEN(D20:D21)-LEN(SUBSTITUTE(D20:D21,"X","")))&gt;0,"פסילה","נדרשת השלמה"))</f>
        <v>נדרשת השלמה</v>
      </c>
      <c r="E19" s="85" t="str">
        <f t="array" ref="E19">IF(SUM(LEN(E20:E21)-LEN(SUBSTITUTE(E20:E21,"V","")))+SUM(LEN(E20:E21)-LEN(SUBSTITUTE(E20:E21,"ל.ר.","")))/LEN("ל.ר.")=4,"עמידה בדרישות",IF(SUM(LEN(E20:E21)-LEN(SUBSTITUTE(E20:E21,"X","")))&gt;0,"פסילה","נדרשת השלמה"))</f>
        <v>נדרשת השלמה</v>
      </c>
      <c r="F19" s="19" t="str">
        <f t="array" ref="F19">IF(SUM(LEN(F20:F21)-LEN(SUBSTITUTE(F20:F21,"V","")))+SUM(LEN(F20:F21)-LEN(SUBSTITUTE(F20:F21,"ל.ר.","")))/LEN("ל.ר.")=4,"עמידה בדרישות",IF(SUM(LEN(F20:F21)-LEN(SUBSTITUTE(F20:F21,"X","")))&gt;0,"פסילה","נדרשת השלמה"))</f>
        <v>נדרשת השלמה</v>
      </c>
      <c r="G19" s="19" t="str">
        <f t="array" ref="G19">IF(SUM(LEN(G20:G21)-LEN(SUBSTITUTE(G20:G21,"V","")))+SUM(LEN(G20:G21)-LEN(SUBSTITUTE(G20:G21,"ל.ר.","")))/LEN("ל.ר.")=4,"עמידה בדרישות",IF(SUM(LEN(G20:G21)-LEN(SUBSTITUTE(G20:G21,"X","")))&gt;0,"פסילה","נדרשת השלמה"))</f>
        <v>נדרשת השלמה</v>
      </c>
      <c r="H19" s="19" t="str">
        <f t="array" ref="H19">IF(SUM(LEN(H20:H21)-LEN(SUBSTITUTE(H20:H21,"V","")))+SUM(LEN(H20:H21)-LEN(SUBSTITUTE(H20:H21,"ל.ר.","")))/LEN("ל.ר.")=4,"עמידה בדרישות",IF(SUM(LEN(H20:H21)-LEN(SUBSTITUTE(H20:H21,"X","")))&gt;0,"פסילה","נדרשת השלמה"))</f>
        <v>נדרשת השלמה</v>
      </c>
      <c r="I19" s="19" t="str">
        <f t="array" ref="I19">IF(SUM(LEN(I20:I21)-LEN(SUBSTITUTE(I20:I21,"V","")))+SUM(LEN(I20:I21)-LEN(SUBSTITUTE(I20:I21,"ל.ר.","")))/LEN("ל.ר.")=4,"עמידה בדרישות",IF(SUM(LEN(I20:I21)-LEN(SUBSTITUTE(I20:I21,"X","")))&gt;0,"פסילה","נדרשת השלמה"))</f>
        <v>נדרשת השלמה</v>
      </c>
      <c r="J19" s="19" t="str">
        <f t="array" ref="J19">IF(SUM(LEN(J20:J21)-LEN(SUBSTITUTE(J20:J21,"V","")))+SUM(LEN(J20:J21)-LEN(SUBSTITUTE(J20:J21,"ל.ר.","")))/LEN("ל.ר.")=4,"עמידה בדרישות",IF(SUM(LEN(J20:J21)-LEN(SUBSTITUTE(J20:J21,"X","")))&gt;0,"פסילה","נדרשת השלמה"))</f>
        <v>נדרשת השלמה</v>
      </c>
      <c r="K19" s="19" t="str">
        <f t="array" ref="K19">IF(SUM(LEN(K20:K21)-LEN(SUBSTITUTE(K20:K21,"V","")))+SUM(LEN(K20:K21)-LEN(SUBSTITUTE(K20:K21,"ל.ר.","")))/LEN("ל.ר.")=4,"עמידה בדרישות",IF(SUM(LEN(K20:K21)-LEN(SUBSTITUTE(K20:K21,"X","")))&gt;0,"פסילה","נדרשת השלמה"))</f>
        <v>נדרשת השלמה</v>
      </c>
      <c r="L19" s="19" t="str">
        <f t="array" ref="L19">IF(SUM(LEN(L20:L21)-LEN(SUBSTITUTE(L20:L21,"V","")))+SUM(LEN(L20:L21)-LEN(SUBSTITUTE(L20:L21,"ל.ר.","")))/LEN("ל.ר.")=4,"עמידה בדרישות",IF(SUM(LEN(L20:L21)-LEN(SUBSTITUTE(L20:L21,"X","")))&gt;0,"פסילה","נדרשת השלמה"))</f>
        <v>נדרשת השלמה</v>
      </c>
      <c r="M19" s="19" t="str">
        <f t="array" ref="M19">IF(SUM(LEN(M20:M21)-LEN(SUBSTITUTE(M20:M21,"V","")))+SUM(LEN(M20:M21)-LEN(SUBSTITUTE(M20:M21,"ל.ר.","")))/LEN("ל.ר.")=4,"עמידה בדרישות",IF(SUM(LEN(M20:M21)-LEN(SUBSTITUTE(M20:M21,"X","")))&gt;0,"פסילה","נדרשת השלמה"))</f>
        <v>נדרשת השלמה</v>
      </c>
      <c r="N19" s="19" t="str">
        <f t="array" ref="N19">IF(SUM(LEN(N20:N21)-LEN(SUBSTITUTE(N20:N21,"V","")))+SUM(LEN(N20:N21)-LEN(SUBSTITUTE(N20:N21,"ל.ר.","")))/LEN("ל.ר.")=4,"עמידה בדרישות",IF(SUM(LEN(N20:N21)-LEN(SUBSTITUTE(N20:N21,"X","")))&gt;0,"פסילה","נדרשת השלמה"))</f>
        <v>נדרשת השלמה</v>
      </c>
    </row>
    <row r="20" spans="1:14" s="12" customFormat="1" ht="24.6" customHeight="1" x14ac:dyDescent="0.2">
      <c r="A20" s="153"/>
      <c r="B20" s="164" t="s">
        <v>43</v>
      </c>
      <c r="C20" s="165"/>
      <c r="D20" s="90"/>
      <c r="E20" s="86"/>
      <c r="F20" s="15"/>
      <c r="G20" s="15"/>
      <c r="H20" s="15"/>
      <c r="I20" s="15"/>
      <c r="J20" s="15"/>
      <c r="K20" s="15"/>
      <c r="L20" s="15"/>
      <c r="M20" s="15"/>
      <c r="N20" s="15"/>
    </row>
    <row r="21" spans="1:14" s="12" customFormat="1" ht="83.25" customHeight="1" thickBot="1" x14ac:dyDescent="0.25">
      <c r="A21" s="153"/>
      <c r="B21" s="171" t="s">
        <v>48</v>
      </c>
      <c r="C21" s="172"/>
      <c r="D21" s="90"/>
      <c r="E21" s="86"/>
      <c r="F21" s="15"/>
      <c r="G21" s="15"/>
      <c r="H21" s="15"/>
      <c r="I21" s="15"/>
      <c r="J21" s="15"/>
      <c r="K21" s="15"/>
      <c r="L21" s="15"/>
      <c r="M21" s="15"/>
      <c r="N21" s="15"/>
    </row>
    <row r="22" spans="1:14" s="12" customFormat="1" ht="33.75" thickBot="1" x14ac:dyDescent="0.25">
      <c r="A22" s="17"/>
      <c r="B22" s="60" t="s">
        <v>2</v>
      </c>
      <c r="C22" s="61"/>
      <c r="D22" s="88" t="str">
        <f t="array" ref="D22">IF(SUM(LEN(D23:D34)-LEN(SUBSTITUTE(D23:D34,"V","")))+SUM(LEN(D23:D34)-LEN(SUBSTITUTE(D23:D34,"ל.ר.","")))/LEN("ל.ר.")=22,"עמידה בדרישות",IF(SUM(LEN(D23:D34)-LEN(SUBSTITUTE(D23:D34,"X","")))&gt;0,"פסילה","נדרשת השלמה"))</f>
        <v>נדרשת השלמה</v>
      </c>
      <c r="E22" s="19" t="str">
        <f t="array" ref="E22">IF(SUM(LEN(E23:E34)-LEN(SUBSTITUTE(E23:E34,"V","")))+SUM(LEN(E23:E34)-LEN(SUBSTITUTE(E23:E34,"ל.ר.","")))/LEN("ל.ר.")=22,"עמידה בדרישות",IF(SUM(LEN(E23:E34)-LEN(SUBSTITUTE(E23:E34,"X","")))&gt;0,"פסילה","נדרשת השלמה"))</f>
        <v>נדרשת השלמה</v>
      </c>
      <c r="F22" s="19" t="str">
        <f t="array" ref="F22">IF(SUM(LEN(F23:F34)-LEN(SUBSTITUTE(F23:F34,"V","")))+SUM(LEN(F23:F34)-LEN(SUBSTITUTE(F23:F34,"ל.ר.","")))/LEN("ל.ר.")=22,"עמידה בדרישות",IF(SUM(LEN(F23:F34)-LEN(SUBSTITUTE(F23:F34,"X","")))&gt;0,"פסילה","נדרשת השלמה"))</f>
        <v>נדרשת השלמה</v>
      </c>
      <c r="G22" s="19" t="str">
        <f t="array" ref="G22">IF(SUM(LEN(G23:G34)-LEN(SUBSTITUTE(G23:G34,"V","")))+SUM(LEN(G23:G34)-LEN(SUBSTITUTE(G23:G34,"ל.ר.","")))/LEN("ל.ר.")=22,"עמידה בדרישות",IF(SUM(LEN(G23:G34)-LEN(SUBSTITUTE(G23:G34,"X","")))&gt;0,"פסילה","נדרשת השלמה"))</f>
        <v>נדרשת השלמה</v>
      </c>
      <c r="H22" s="19" t="str">
        <f t="array" ref="H22">IF(SUM(LEN(H23:H34)-LEN(SUBSTITUTE(H23:H34,"V","")))+SUM(LEN(H23:H34)-LEN(SUBSTITUTE(H23:H34,"ל.ר.","")))/LEN("ל.ר.")=22,"עמידה בדרישות",IF(SUM(LEN(H23:H34)-LEN(SUBSTITUTE(H23:H34,"X","")))&gt;0,"פסילה","נדרשת השלמה"))</f>
        <v>נדרשת השלמה</v>
      </c>
      <c r="I22" s="19" t="str">
        <f t="array" ref="I22">IF(SUM(LEN(I23:I34)-LEN(SUBSTITUTE(I23:I34,"V","")))+SUM(LEN(I23:I34)-LEN(SUBSTITUTE(I23:I34,"ל.ר.","")))/LEN("ל.ר.")=22,"עמידה בדרישות",IF(SUM(LEN(I23:I34)-LEN(SUBSTITUTE(I23:I34,"X","")))&gt;0,"פסילה","נדרשת השלמה"))</f>
        <v>נדרשת השלמה</v>
      </c>
      <c r="J22" s="19" t="str">
        <f t="array" ref="J22">IF(SUM(LEN(J23:J34)-LEN(SUBSTITUTE(J23:J34,"V","")))+SUM(LEN(J23:J34)-LEN(SUBSTITUTE(J23:J34,"ל.ר.","")))/LEN("ל.ר.")=22,"עמידה בדרישות",IF(SUM(LEN(J23:J34)-LEN(SUBSTITUTE(J23:J34,"X","")))&gt;0,"פסילה","נדרשת השלמה"))</f>
        <v>נדרשת השלמה</v>
      </c>
      <c r="K22" s="19" t="str">
        <f t="array" ref="K22">IF(SUM(LEN(K23:K34)-LEN(SUBSTITUTE(K23:K34,"V","")))+SUM(LEN(K23:K34)-LEN(SUBSTITUTE(K23:K34,"ל.ר.","")))/LEN("ל.ר.")=22,"עמידה בדרישות",IF(SUM(LEN(K23:K34)-LEN(SUBSTITUTE(K23:K34,"X","")))&gt;0,"פסילה","נדרשת השלמה"))</f>
        <v>נדרשת השלמה</v>
      </c>
      <c r="L22" s="19" t="str">
        <f t="array" ref="L22">IF(SUM(LEN(L23:L34)-LEN(SUBSTITUTE(L23:L34,"V","")))+SUM(LEN(L23:L34)-LEN(SUBSTITUTE(L23:L34,"ל.ר.","")))/LEN("ל.ר.")=22,"עמידה בדרישות",IF(SUM(LEN(L23:L34)-LEN(SUBSTITUTE(L23:L34,"X","")))&gt;0,"פסילה","נדרשת השלמה"))</f>
        <v>נדרשת השלמה</v>
      </c>
      <c r="M22" s="19" t="str">
        <f t="array" ref="M22">IF(SUM(LEN(M23:M34)-LEN(SUBSTITUTE(M23:M34,"V","")))+SUM(LEN(M23:M34)-LEN(SUBSTITUTE(M23:M34,"ל.ר.","")))/LEN("ל.ר.")=22,"עמידה בדרישות",IF(SUM(LEN(M23:M34)-LEN(SUBSTITUTE(M23:M34,"X","")))&gt;0,"פסילה","נדרשת השלמה"))</f>
        <v>נדרשת השלמה</v>
      </c>
      <c r="N22" s="19" t="str">
        <f t="array" ref="N22">IF(SUM(LEN(N23:N34)-LEN(SUBSTITUTE(N23:N34,"V","")))+SUM(LEN(N23:N34)-LEN(SUBSTITUTE(N23:N34,"ל.ר.","")))/LEN("ל.ר.")=22,"עמידה בדרישות",IF(SUM(LEN(N23:N34)-LEN(SUBSTITUTE(N23:N34,"X","")))&gt;0,"פסילה","נדרשת השלמה"))</f>
        <v>נדרשת השלמה</v>
      </c>
    </row>
    <row r="23" spans="1:14" s="12" customFormat="1" ht="22.15" customHeight="1" x14ac:dyDescent="0.2">
      <c r="A23" s="186"/>
      <c r="B23" s="181" t="s">
        <v>77</v>
      </c>
      <c r="C23" s="182"/>
      <c r="D23" s="16"/>
      <c r="E23" s="16"/>
      <c r="F23" s="16"/>
      <c r="G23" s="16"/>
      <c r="H23" s="16"/>
      <c r="I23" s="16"/>
      <c r="J23" s="16"/>
      <c r="K23" s="16"/>
      <c r="L23" s="16"/>
      <c r="M23" s="16"/>
      <c r="N23" s="16"/>
    </row>
    <row r="24" spans="1:14" s="12" customFormat="1" ht="33" customHeight="1" x14ac:dyDescent="0.2">
      <c r="A24" s="187"/>
      <c r="B24" s="183" t="s">
        <v>78</v>
      </c>
      <c r="C24" s="184"/>
      <c r="D24" s="16"/>
      <c r="E24" s="16"/>
      <c r="F24" s="16"/>
      <c r="G24" s="16"/>
      <c r="H24" s="16"/>
      <c r="I24" s="16"/>
      <c r="J24" s="16"/>
      <c r="K24" s="16"/>
      <c r="L24" s="16"/>
      <c r="M24" s="16"/>
      <c r="N24" s="16"/>
    </row>
    <row r="25" spans="1:14" s="12" customFormat="1" ht="66.599999999999994" customHeight="1" x14ac:dyDescent="0.2">
      <c r="A25" s="186"/>
      <c r="B25" s="183" t="s">
        <v>79</v>
      </c>
      <c r="C25" s="184"/>
      <c r="D25" s="16"/>
      <c r="E25" s="16"/>
      <c r="F25" s="16"/>
      <c r="G25" s="16"/>
      <c r="H25" s="16"/>
      <c r="I25" s="16"/>
      <c r="J25" s="16"/>
      <c r="K25" s="16"/>
      <c r="L25" s="16"/>
      <c r="M25" s="16"/>
      <c r="N25" s="16"/>
    </row>
    <row r="26" spans="1:14" s="12" customFormat="1" ht="39" customHeight="1" x14ac:dyDescent="0.2">
      <c r="A26" s="187"/>
      <c r="B26" s="183" t="s">
        <v>19</v>
      </c>
      <c r="C26" s="184"/>
      <c r="D26" s="16"/>
      <c r="E26" s="31"/>
      <c r="F26" s="16"/>
      <c r="G26" s="16"/>
      <c r="H26" s="16"/>
      <c r="I26" s="16"/>
      <c r="J26" s="16"/>
      <c r="K26" s="16"/>
      <c r="L26" s="16"/>
      <c r="M26" s="16"/>
      <c r="N26" s="16"/>
    </row>
    <row r="27" spans="1:14" s="12" customFormat="1" ht="36" customHeight="1" x14ac:dyDescent="0.2">
      <c r="A27" s="187"/>
      <c r="B27" s="185" t="s">
        <v>82</v>
      </c>
      <c r="C27" s="184"/>
      <c r="D27" s="16"/>
      <c r="E27" s="16"/>
      <c r="F27" s="16"/>
      <c r="G27" s="16"/>
      <c r="H27" s="16"/>
      <c r="I27" s="16"/>
      <c r="J27" s="16"/>
      <c r="K27" s="16"/>
      <c r="L27" s="16"/>
      <c r="M27" s="16"/>
      <c r="N27" s="16"/>
    </row>
    <row r="28" spans="1:14" s="12" customFormat="1" ht="54" customHeight="1" x14ac:dyDescent="0.2">
      <c r="A28" s="186"/>
      <c r="B28" s="188" t="s">
        <v>81</v>
      </c>
      <c r="C28" s="189"/>
      <c r="D28" s="16"/>
      <c r="E28" s="16"/>
      <c r="F28" s="16"/>
      <c r="G28" s="16"/>
      <c r="H28" s="16"/>
      <c r="I28" s="16"/>
      <c r="J28" s="16"/>
      <c r="K28" s="16"/>
      <c r="L28" s="16"/>
      <c r="M28" s="16"/>
      <c r="N28" s="16"/>
    </row>
    <row r="29" spans="1:14" s="12" customFormat="1" ht="33.6" customHeight="1" x14ac:dyDescent="0.2">
      <c r="A29" s="187"/>
      <c r="B29" s="185" t="s">
        <v>20</v>
      </c>
      <c r="C29" s="184"/>
      <c r="D29" s="16"/>
      <c r="E29" s="16"/>
      <c r="F29" s="16"/>
      <c r="G29" s="16"/>
      <c r="H29" s="16"/>
      <c r="I29" s="16"/>
      <c r="J29" s="16"/>
      <c r="K29" s="16"/>
      <c r="L29" s="16"/>
      <c r="M29" s="16"/>
      <c r="N29" s="16"/>
    </row>
    <row r="30" spans="1:14" s="12" customFormat="1" ht="36" customHeight="1" x14ac:dyDescent="0.2">
      <c r="A30" s="186"/>
      <c r="B30" s="185" t="s">
        <v>21</v>
      </c>
      <c r="C30" s="184"/>
      <c r="D30" s="16"/>
      <c r="E30" s="16"/>
      <c r="F30" s="16"/>
      <c r="G30" s="16"/>
      <c r="H30" s="16"/>
      <c r="I30" s="16"/>
      <c r="J30" s="16"/>
      <c r="K30" s="16"/>
      <c r="L30" s="16"/>
      <c r="M30" s="16"/>
      <c r="N30" s="16"/>
    </row>
    <row r="31" spans="1:14" s="12" customFormat="1" ht="90.75" customHeight="1" x14ac:dyDescent="0.2">
      <c r="A31" s="187"/>
      <c r="B31" s="183" t="s">
        <v>83</v>
      </c>
      <c r="C31" s="184"/>
      <c r="D31" s="16"/>
      <c r="E31" s="16"/>
      <c r="F31" s="16"/>
      <c r="G31" s="16"/>
      <c r="H31" s="16"/>
      <c r="I31" s="16"/>
      <c r="J31" s="16"/>
      <c r="K31" s="16"/>
      <c r="L31" s="16"/>
      <c r="M31" s="16"/>
      <c r="N31" s="16"/>
    </row>
    <row r="32" spans="1:14" ht="35.450000000000003" customHeight="1" x14ac:dyDescent="0.2">
      <c r="A32" s="186"/>
      <c r="B32" s="183" t="s">
        <v>80</v>
      </c>
      <c r="C32" s="184"/>
      <c r="D32" s="16"/>
      <c r="E32" s="16"/>
      <c r="F32" s="16"/>
      <c r="G32" s="16"/>
      <c r="H32" s="16"/>
      <c r="I32" s="16"/>
      <c r="J32" s="16"/>
      <c r="K32" s="16"/>
      <c r="L32" s="16"/>
      <c r="M32" s="16"/>
      <c r="N32" s="16"/>
    </row>
    <row r="33" spans="1:14" ht="48.6" customHeight="1" x14ac:dyDescent="0.2">
      <c r="A33" s="187"/>
      <c r="B33" s="183" t="s">
        <v>15</v>
      </c>
      <c r="C33" s="184"/>
      <c r="D33" s="16"/>
      <c r="E33" s="16"/>
      <c r="F33" s="16"/>
      <c r="G33" s="16"/>
      <c r="H33" s="16"/>
      <c r="I33" s="16"/>
      <c r="J33" s="16"/>
      <c r="K33" s="16"/>
      <c r="L33" s="16"/>
      <c r="M33" s="16"/>
      <c r="N33" s="16"/>
    </row>
    <row r="34" spans="1:14" ht="34.9" customHeight="1" thickBot="1" x14ac:dyDescent="0.25">
      <c r="A34" s="187"/>
      <c r="B34" s="183" t="s">
        <v>16</v>
      </c>
      <c r="C34" s="184"/>
      <c r="D34" s="16"/>
      <c r="E34" s="29"/>
      <c r="F34" s="29"/>
      <c r="G34" s="29"/>
      <c r="H34" s="29"/>
      <c r="I34" s="29"/>
      <c r="J34" s="29"/>
      <c r="K34" s="29"/>
      <c r="L34" s="29"/>
      <c r="M34" s="29"/>
      <c r="N34" s="29"/>
    </row>
    <row r="35" spans="1:14" ht="33.75" thickBot="1" x14ac:dyDescent="0.25">
      <c r="A35" s="57"/>
      <c r="B35" s="58"/>
      <c r="C35" s="59"/>
      <c r="D35" s="19" t="str">
        <f>IF(OR(D8="פסילה",D22="פסילה"),"פסילה",IF(OR(D8="נדרשת השלמה",D22="נדרשת השלמה"),"נדרשת השלמה","עמידה בדרישות"))</f>
        <v>נדרשת השלמה</v>
      </c>
      <c r="E35" s="19" t="str">
        <f>IF(OR(E8="פסילה",E22="פסילה"),"פסילה",IF(OR(E8="נדרשת השלמה",E22="נדרשת השלמה"),"נדרשת השלמה","עמידה בדרישות"))</f>
        <v>נדרשת השלמה</v>
      </c>
      <c r="F35" s="19" t="str">
        <f>IF(OR(F8="פסילה",F22="פסילה"),"פסילה",IF(OR(F8="נדרשת השלמה",F22="נדרשת השלמה"),"נדרשת השלמה","עמידה בדרישות"))</f>
        <v>נדרשת השלמה</v>
      </c>
      <c r="G35" s="19" t="str">
        <f>IF(OR(G8="פסילה",G22="פסילה"),"פסילה",IF(OR(G8="נדרשת השלמה",G22="נדרשת השלמה"),"נדרשת השלמה","עמידה בדרישות"))</f>
        <v>נדרשת השלמה</v>
      </c>
      <c r="H35" s="19" t="str">
        <f>IF(OR(H8="פסילה",H22="פסילה"),"פסילה",IF(OR(H8="נדרשת השלמה",H22="נדרשת השלמה"),"נדרשת השלמה","עמידה בדרישות"))</f>
        <v>נדרשת השלמה</v>
      </c>
      <c r="I35" s="19" t="str">
        <f>IF(OR(I8="פסילה",I22="פסילה"),"פסילה",IF(OR(I8="נדרשת השלמה",I22="נדרשת השלמה"),"נדרשת השלמה","עמידה בדרישות"))</f>
        <v>נדרשת השלמה</v>
      </c>
      <c r="J35" s="19" t="str">
        <f>IF(OR(J8="פסילה",J22="פסילה"),"פסילה",IF(OR(J8="נדרשת השלמה",J22="נדרשת השלמה"),"נדרשת השלמה","עמידה בדרישות"))</f>
        <v>נדרשת השלמה</v>
      </c>
      <c r="K35" s="19" t="str">
        <f>IF(OR(K8="פסילה",K22="פסילה"),"פסילה",IF(OR(K8="נדרשת השלמה",K22="נדרשת השלמה"),"נדרשת השלמה","עמידה בדרישות"))</f>
        <v>נדרשת השלמה</v>
      </c>
      <c r="L35" s="19" t="str">
        <f>IF(OR(L8="פסילה",L22="פסילה"),"פסילה",IF(OR(L8="נדרשת השלמה",L22="נדרשת השלמה"),"נדרשת השלמה","עמידה בדרישות"))</f>
        <v>נדרשת השלמה</v>
      </c>
      <c r="M35" s="19" t="str">
        <f>IF(OR(M8="פסילה",M22="פסילה"),"פסילה",IF(OR(M8="נדרשת השלמה",M22="נדרשת השלמה"),"נדרשת השלמה","עמידה בדרישות"))</f>
        <v>נדרשת השלמה</v>
      </c>
      <c r="N35" s="19" t="str">
        <f>IF(OR(N8="פסילה",N22="פסילה"),"פסילה",IF(OR(N8="נדרשת השלמה",N22="נדרשת השלמה"),"נדרשת השלמה","עמידה בדרישות"))</f>
        <v>נדרשת השלמה</v>
      </c>
    </row>
  </sheetData>
  <mergeCells count="36">
    <mergeCell ref="B2:C2"/>
    <mergeCell ref="B1:C1"/>
    <mergeCell ref="B13:C13"/>
    <mergeCell ref="B14:C14"/>
    <mergeCell ref="B19:C19"/>
    <mergeCell ref="B6:C6"/>
    <mergeCell ref="B7:C7"/>
    <mergeCell ref="B5:C5"/>
    <mergeCell ref="B4:C4"/>
    <mergeCell ref="B3:C3"/>
    <mergeCell ref="B30:C30"/>
    <mergeCell ref="B29:C29"/>
    <mergeCell ref="B23:C23"/>
    <mergeCell ref="B27:C27"/>
    <mergeCell ref="B31:C31"/>
    <mergeCell ref="A1:A7"/>
    <mergeCell ref="B8:C8"/>
    <mergeCell ref="B9:C9"/>
    <mergeCell ref="B10:C10"/>
    <mergeCell ref="B15:C15"/>
    <mergeCell ref="B18:C18"/>
    <mergeCell ref="B26:C26"/>
    <mergeCell ref="B11:C11"/>
    <mergeCell ref="B12:C12"/>
    <mergeCell ref="B17:C17"/>
    <mergeCell ref="B24:C24"/>
    <mergeCell ref="B16:C16"/>
    <mergeCell ref="B20:C20"/>
    <mergeCell ref="B21:C21"/>
    <mergeCell ref="B33:C33"/>
    <mergeCell ref="A35:C35"/>
    <mergeCell ref="B32:C32"/>
    <mergeCell ref="B34:C34"/>
    <mergeCell ref="B25:C25"/>
    <mergeCell ref="B28:C28"/>
    <mergeCell ref="B22:C22"/>
  </mergeCells>
  <phoneticPr fontId="19" type="noConversion"/>
  <conditionalFormatting sqref="D23:N24 E25:I25 E31:I31 J32:J33 D16:N18 F32:F33 H32:H33 E26:F30 I26:L30 D25:D34 M25:N35">
    <cfRule type="containsText" dxfId="91" priority="340" operator="containsText" text="ל.ר">
      <formula>NOT(ISERROR(SEARCH("ל.ר",D16)))</formula>
    </cfRule>
  </conditionalFormatting>
  <conditionalFormatting sqref="D8:H9 D22:H22 M8:N9 M22:N22">
    <cfRule type="containsText" dxfId="90" priority="341" operator="containsText" text="עמידה בדרישות">
      <formula>NOT(ISERROR(SEARCH("עמידה בדרישות",D8)))</formula>
    </cfRule>
  </conditionalFormatting>
  <conditionalFormatting sqref="D8:H9 M8:N9 D22:H22 M22:N22 D23:N24 E25:I25 E31:I31 J32:J33 D16:N18 F32:F33 H32:H33 E26:F30 I26:L30 D25:D34 M25:N34">
    <cfRule type="containsText" dxfId="89" priority="344" operator="containsText" text="$">
      <formula>NOT(ISERROR(SEARCH("$",D8)))</formula>
    </cfRule>
    <cfRule type="containsText" dxfId="88" priority="345" operator="containsText" text="X">
      <formula>NOT(ISERROR(SEARCH("X",D8)))</formula>
    </cfRule>
    <cfRule type="containsText" dxfId="87" priority="346" operator="containsText" text="V">
      <formula>NOT(ISERROR(SEARCH("V",D8)))</formula>
    </cfRule>
  </conditionalFormatting>
  <conditionalFormatting sqref="D8:H9 M8:N9 D22:H22 M22:N22">
    <cfRule type="containsText" dxfId="86" priority="342" operator="containsText" text="פסילה">
      <formula>NOT(ISERROR(SEARCH("פסילה",D8)))</formula>
    </cfRule>
    <cfRule type="containsText" dxfId="85" priority="343" operator="containsText" text="נדרשת השלמה">
      <formula>NOT(ISERROR(SEARCH("נדרשת השלמה",D8)))</formula>
    </cfRule>
  </conditionalFormatting>
  <conditionalFormatting sqref="D8:H9 D11:H11 D10:N10 D15:H15 D12:N14 D22:H22">
    <cfRule type="containsText" dxfId="84" priority="232" operator="containsText" text="ל.ר">
      <formula>NOT(ISERROR(SEARCH("ל.ר",D8)))</formula>
    </cfRule>
  </conditionalFormatting>
  <conditionalFormatting sqref="D11:H11 D10:N10 D15:H15 D12:N14">
    <cfRule type="containsText" dxfId="83" priority="236" operator="containsText" text="$">
      <formula>NOT(ISERROR(SEARCH("$",D10)))</formula>
    </cfRule>
    <cfRule type="containsText" dxfId="82" priority="237" operator="containsText" text="X">
      <formula>NOT(ISERROR(SEARCH("X",D10)))</formula>
    </cfRule>
    <cfRule type="containsText" dxfId="81" priority="238" operator="containsText" text="V">
      <formula>NOT(ISERROR(SEARCH("V",D10)))</formula>
    </cfRule>
  </conditionalFormatting>
  <conditionalFormatting sqref="D11:H11 D15:H15 D12:N14">
    <cfRule type="containsText" dxfId="80" priority="233" operator="containsText" text="עמידה בדרישות">
      <formula>NOT(ISERROR(SEARCH("עמידה בדרישות",D11)))</formula>
    </cfRule>
    <cfRule type="containsText" dxfId="79" priority="234" operator="containsText" text="פסילה">
      <formula>NOT(ISERROR(SEARCH("פסילה",D11)))</formula>
    </cfRule>
    <cfRule type="containsText" dxfId="78" priority="235" operator="containsText" text="נדרשת השלמה">
      <formula>NOT(ISERROR(SEARCH("נדרשת השלמה",D11)))</formula>
    </cfRule>
  </conditionalFormatting>
  <conditionalFormatting sqref="D35:L35">
    <cfRule type="containsText" dxfId="77" priority="94" operator="containsText" text="ל.ר">
      <formula>NOT(ISERROR(SEARCH("ל.ר",D35)))</formula>
    </cfRule>
    <cfRule type="containsText" dxfId="76" priority="95" operator="containsText" text="עמידה בדרישות">
      <formula>NOT(ISERROR(SEARCH("עמידה בדרישות",D35)))</formula>
    </cfRule>
    <cfRule type="containsText" dxfId="75" priority="96" operator="containsText" text="פסילה">
      <formula>NOT(ISERROR(SEARCH("פסילה",D35)))</formula>
    </cfRule>
    <cfRule type="containsText" dxfId="74" priority="97" operator="containsText" text="נדרשת השלמה">
      <formula>NOT(ISERROR(SEARCH("נדרשת השלמה",D35)))</formula>
    </cfRule>
    <cfRule type="containsText" dxfId="73" priority="98" operator="containsText" text="$">
      <formula>NOT(ISERROR(SEARCH("$",D35)))</formula>
    </cfRule>
    <cfRule type="containsText" dxfId="72" priority="99" operator="containsText" text="X">
      <formula>NOT(ISERROR(SEARCH("X",D35)))</formula>
    </cfRule>
    <cfRule type="containsText" dxfId="71" priority="100" operator="containsText" text="V">
      <formula>NOT(ISERROR(SEARCH("V",D35)))</formula>
    </cfRule>
  </conditionalFormatting>
  <conditionalFormatting sqref="E34:H34 K32:K33 E32:E33 G32:G33 I32:I33 G26:H30">
    <cfRule type="containsText" dxfId="70" priority="282" operator="containsText" text="ל.ר">
      <formula>NOT(ISERROR(SEARCH("ל.ר",E26)))</formula>
    </cfRule>
    <cfRule type="containsText" dxfId="69" priority="283" operator="containsText" text="$">
      <formula>NOT(ISERROR(SEARCH("$",E26)))</formula>
    </cfRule>
    <cfRule type="containsText" dxfId="68" priority="284" operator="containsText" text="X">
      <formula>NOT(ISERROR(SEARCH("X",E26)))</formula>
    </cfRule>
    <cfRule type="containsText" dxfId="67" priority="285" operator="containsText" text="V">
      <formula>NOT(ISERROR(SEARCH("V",E26)))</formula>
    </cfRule>
  </conditionalFormatting>
  <conditionalFormatting sqref="I8:J9 I11:J11 I15:J15">
    <cfRule type="containsText" dxfId="66" priority="131" operator="containsText" text="$">
      <formula>NOT(ISERROR(SEARCH("$",I8)))</formula>
    </cfRule>
    <cfRule type="containsText" dxfId="65" priority="132" operator="containsText" text="X">
      <formula>NOT(ISERROR(SEARCH("X",I8)))</formula>
    </cfRule>
    <cfRule type="containsText" dxfId="64" priority="133" operator="containsText" text="V">
      <formula>NOT(ISERROR(SEARCH("V",I8)))</formula>
    </cfRule>
  </conditionalFormatting>
  <conditionalFormatting sqref="I8:L9 I22:L22">
    <cfRule type="containsText" dxfId="63" priority="121" operator="containsText" text="עמידה בדרישות">
      <formula>NOT(ISERROR(SEARCH("עמידה בדרישות",I8)))</formula>
    </cfRule>
    <cfRule type="containsText" dxfId="62" priority="122" operator="containsText" text="פסילה">
      <formula>NOT(ISERROR(SEARCH("פסילה",I8)))</formula>
    </cfRule>
    <cfRule type="containsText" dxfId="61" priority="123" operator="containsText" text="נדרשת השלמה">
      <formula>NOT(ISERROR(SEARCH("נדרשת השלמה",I8)))</formula>
    </cfRule>
  </conditionalFormatting>
  <conditionalFormatting sqref="I8:L9 I11:L11 I15:L15 I22:L22 J25:L25 J31:L31 I34:L34 L32:L33">
    <cfRule type="containsText" dxfId="60" priority="29" operator="containsText" text="ל.ר">
      <formula>NOT(ISERROR(SEARCH("ל.ר",I8)))</formula>
    </cfRule>
  </conditionalFormatting>
  <conditionalFormatting sqref="I11:L11 I15:L15">
    <cfRule type="containsText" dxfId="59" priority="30" operator="containsText" text="עמידה בדרישות">
      <formula>NOT(ISERROR(SEARCH("עמידה בדרישות",I11)))</formula>
    </cfRule>
    <cfRule type="containsText" dxfId="58" priority="31" operator="containsText" text="פסילה">
      <formula>NOT(ISERROR(SEARCH("פסילה",I11)))</formula>
    </cfRule>
    <cfRule type="containsText" dxfId="57" priority="32" operator="containsText" text="נדרשת השלמה">
      <formula>NOT(ISERROR(SEARCH("נדרשת השלמה",I11)))</formula>
    </cfRule>
  </conditionalFormatting>
  <conditionalFormatting sqref="J25:L25 J31:L31 I34:L34 L32:L33">
    <cfRule type="containsText" dxfId="56" priority="51" operator="containsText" text="$">
      <formula>NOT(ISERROR(SEARCH("$",I25)))</formula>
    </cfRule>
    <cfRule type="containsText" dxfId="55" priority="52" operator="containsText" text="X">
      <formula>NOT(ISERROR(SEARCH("X",I25)))</formula>
    </cfRule>
    <cfRule type="containsText" dxfId="54" priority="53" operator="containsText" text="V">
      <formula>NOT(ISERROR(SEARCH("V",I25)))</formula>
    </cfRule>
  </conditionalFormatting>
  <conditionalFormatting sqref="K8:L9 I22:L22">
    <cfRule type="containsText" dxfId="53" priority="124" operator="containsText" text="$">
      <formula>NOT(ISERROR(SEARCH("$",I8)))</formula>
    </cfRule>
    <cfRule type="containsText" dxfId="52" priority="125" operator="containsText" text="X">
      <formula>NOT(ISERROR(SEARCH("X",I8)))</formula>
    </cfRule>
    <cfRule type="containsText" dxfId="51" priority="126" operator="containsText" text="V">
      <formula>NOT(ISERROR(SEARCH("V",I8)))</formula>
    </cfRule>
  </conditionalFormatting>
  <conditionalFormatting sqref="K11:L11 K15:L15">
    <cfRule type="containsText" dxfId="50" priority="33" operator="containsText" text="$">
      <formula>NOT(ISERROR(SEARCH("$",K11)))</formula>
    </cfRule>
    <cfRule type="containsText" dxfId="49" priority="34" operator="containsText" text="X">
      <formula>NOT(ISERROR(SEARCH("X",K11)))</formula>
    </cfRule>
    <cfRule type="containsText" dxfId="48" priority="35" operator="containsText" text="V">
      <formula>NOT(ISERROR(SEARCH("V",K11)))</formula>
    </cfRule>
  </conditionalFormatting>
  <conditionalFormatting sqref="M8:N9 M11:N11 M15:N15 M22:N22">
    <cfRule type="containsText" dxfId="47" priority="225" operator="containsText" text="ל.ר">
      <formula>NOT(ISERROR(SEARCH("ל.ר",M8)))</formula>
    </cfRule>
  </conditionalFormatting>
  <conditionalFormatting sqref="M11:N11 M15:N15">
    <cfRule type="containsText" dxfId="46" priority="229" operator="containsText" text="$">
      <formula>NOT(ISERROR(SEARCH("$",M11)))</formula>
    </cfRule>
    <cfRule type="containsText" dxfId="45" priority="230" operator="containsText" text="X">
      <formula>NOT(ISERROR(SEARCH("X",M11)))</formula>
    </cfRule>
    <cfRule type="containsText" dxfId="44" priority="231" operator="containsText" text="V">
      <formula>NOT(ISERROR(SEARCH("V",M11)))</formula>
    </cfRule>
  </conditionalFormatting>
  <conditionalFormatting sqref="M11:N11 M15:N15">
    <cfRule type="containsText" dxfId="43" priority="226" operator="containsText" text="עמידה בדרישות">
      <formula>NOT(ISERROR(SEARCH("עמידה בדרישות",M11)))</formula>
    </cfRule>
    <cfRule type="containsText" dxfId="42" priority="227" operator="containsText" text="פסילה">
      <formula>NOT(ISERROR(SEARCH("פסילה",M11)))</formula>
    </cfRule>
    <cfRule type="containsText" dxfId="41" priority="228" operator="containsText" text="נדרשת השלמה">
      <formula>NOT(ISERROR(SEARCH("נדרשת השלמה",M11)))</formula>
    </cfRule>
  </conditionalFormatting>
  <conditionalFormatting sqref="M35:N35">
    <cfRule type="containsText" dxfId="40" priority="307" operator="containsText" text="עמידה בדרישות">
      <formula>NOT(ISERROR(SEARCH("עמידה בדרישות",M35)))</formula>
    </cfRule>
    <cfRule type="containsText" dxfId="39" priority="308" operator="containsText" text="פסילה">
      <formula>NOT(ISERROR(SEARCH("פסילה",M35)))</formula>
    </cfRule>
    <cfRule type="containsText" dxfId="38" priority="309" operator="containsText" text="נדרשת השלמה">
      <formula>NOT(ISERROR(SEARCH("נדרשת השלמה",M35)))</formula>
    </cfRule>
    <cfRule type="containsText" dxfId="37" priority="310" operator="containsText" text="$">
      <formula>NOT(ISERROR(SEARCH("$",M35)))</formula>
    </cfRule>
    <cfRule type="containsText" dxfId="36" priority="311" operator="containsText" text="X">
      <formula>NOT(ISERROR(SEARCH("X",M35)))</formula>
    </cfRule>
    <cfRule type="containsText" dxfId="35" priority="312" operator="containsText" text="V">
      <formula>NOT(ISERROR(SEARCH("V",M35)))</formula>
    </cfRule>
  </conditionalFormatting>
  <conditionalFormatting sqref="I19:L19">
    <cfRule type="containsText" dxfId="34" priority="1" operator="containsText" text="ל.ר">
      <formula>NOT(ISERROR(SEARCH("ל.ר",I19)))</formula>
    </cfRule>
  </conditionalFormatting>
  <conditionalFormatting sqref="D20:N21">
    <cfRule type="containsText" dxfId="33" priority="25" operator="containsText" text="ל.ר">
      <formula>NOT(ISERROR(SEARCH("ל.ר",D20)))</formula>
    </cfRule>
  </conditionalFormatting>
  <conditionalFormatting sqref="D20:N21">
    <cfRule type="containsText" dxfId="32" priority="26" operator="containsText" text="$">
      <formula>NOT(ISERROR(SEARCH("$",D20)))</formula>
    </cfRule>
    <cfRule type="containsText" dxfId="31" priority="27" operator="containsText" text="X">
      <formula>NOT(ISERROR(SEARCH("X",D20)))</formula>
    </cfRule>
    <cfRule type="containsText" dxfId="30" priority="28" operator="containsText" text="V">
      <formula>NOT(ISERROR(SEARCH("V",D20)))</formula>
    </cfRule>
  </conditionalFormatting>
  <conditionalFormatting sqref="D19:H19">
    <cfRule type="containsText" dxfId="29" priority="18" operator="containsText" text="ל.ר">
      <formula>NOT(ISERROR(SEARCH("ל.ר",D19)))</formula>
    </cfRule>
  </conditionalFormatting>
  <conditionalFormatting sqref="D19:H19">
    <cfRule type="containsText" dxfId="28" priority="22" operator="containsText" text="$">
      <formula>NOT(ISERROR(SEARCH("$",D19)))</formula>
    </cfRule>
    <cfRule type="containsText" dxfId="27" priority="23" operator="containsText" text="X">
      <formula>NOT(ISERROR(SEARCH("X",D19)))</formula>
    </cfRule>
    <cfRule type="containsText" dxfId="26" priority="24" operator="containsText" text="V">
      <formula>NOT(ISERROR(SEARCH("V",D19)))</formula>
    </cfRule>
  </conditionalFormatting>
  <conditionalFormatting sqref="D19:H19">
    <cfRule type="containsText" dxfId="25" priority="19" operator="containsText" text="עמידה בדרישות">
      <formula>NOT(ISERROR(SEARCH("עמידה בדרישות",D19)))</formula>
    </cfRule>
    <cfRule type="containsText" dxfId="24" priority="20" operator="containsText" text="פסילה">
      <formula>NOT(ISERROR(SEARCH("פסילה",D19)))</formula>
    </cfRule>
    <cfRule type="containsText" dxfId="23" priority="21" operator="containsText" text="נדרשת השלמה">
      <formula>NOT(ISERROR(SEARCH("נדרשת השלמה",D19)))</formula>
    </cfRule>
  </conditionalFormatting>
  <conditionalFormatting sqref="I19:J19">
    <cfRule type="containsText" dxfId="22" priority="8" operator="containsText" text="$">
      <formula>NOT(ISERROR(SEARCH("$",I19)))</formula>
    </cfRule>
    <cfRule type="containsText" dxfId="21" priority="9" operator="containsText" text="X">
      <formula>NOT(ISERROR(SEARCH("X",I19)))</formula>
    </cfRule>
    <cfRule type="containsText" dxfId="20" priority="10" operator="containsText" text="V">
      <formula>NOT(ISERROR(SEARCH("V",I19)))</formula>
    </cfRule>
  </conditionalFormatting>
  <conditionalFormatting sqref="I19:L19">
    <cfRule type="containsText" dxfId="19" priority="2" operator="containsText" text="עמידה בדרישות">
      <formula>NOT(ISERROR(SEARCH("עמידה בדרישות",I19)))</formula>
    </cfRule>
    <cfRule type="containsText" dxfId="18" priority="3" operator="containsText" text="פסילה">
      <formula>NOT(ISERROR(SEARCH("פסילה",I19)))</formula>
    </cfRule>
    <cfRule type="containsText" dxfId="17" priority="4" operator="containsText" text="נדרשת השלמה">
      <formula>NOT(ISERROR(SEARCH("נדרשת השלמה",I19)))</formula>
    </cfRule>
  </conditionalFormatting>
  <conditionalFormatting sqref="K19:L19">
    <cfRule type="containsText" dxfId="16" priority="5" operator="containsText" text="$">
      <formula>NOT(ISERROR(SEARCH("$",K19)))</formula>
    </cfRule>
    <cfRule type="containsText" dxfId="15" priority="6" operator="containsText" text="X">
      <formula>NOT(ISERROR(SEARCH("X",K19)))</formula>
    </cfRule>
    <cfRule type="containsText" dxfId="14" priority="7" operator="containsText" text="V">
      <formula>NOT(ISERROR(SEARCH("V",K19)))</formula>
    </cfRule>
  </conditionalFormatting>
  <conditionalFormatting sqref="M19:N19">
    <cfRule type="containsText" dxfId="13" priority="11" operator="containsText" text="ל.ר">
      <formula>NOT(ISERROR(SEARCH("ל.ר",M19)))</formula>
    </cfRule>
  </conditionalFormatting>
  <conditionalFormatting sqref="M19:N19">
    <cfRule type="containsText" dxfId="12" priority="15" operator="containsText" text="$">
      <formula>NOT(ISERROR(SEARCH("$",M19)))</formula>
    </cfRule>
    <cfRule type="containsText" dxfId="11" priority="16" operator="containsText" text="X">
      <formula>NOT(ISERROR(SEARCH("X",M19)))</formula>
    </cfRule>
    <cfRule type="containsText" dxfId="10" priority="17" operator="containsText" text="V">
      <formula>NOT(ISERROR(SEARCH("V",M19)))</formula>
    </cfRule>
  </conditionalFormatting>
  <conditionalFormatting sqref="M19:N19">
    <cfRule type="containsText" dxfId="9" priority="12" operator="containsText" text="עמידה בדרישות">
      <formula>NOT(ISERROR(SEARCH("עמידה בדרישות",M19)))</formula>
    </cfRule>
    <cfRule type="containsText" dxfId="8" priority="13" operator="containsText" text="פסילה">
      <formula>NOT(ISERROR(SEARCH("פסילה",M19)))</formula>
    </cfRule>
    <cfRule type="containsText" dxfId="7" priority="14" operator="containsText" text="נדרשת השלמה">
      <formula>NOT(ISERROR(SEARCH("נדרשת השלמה",M19)))</formula>
    </cfRule>
  </conditionalFormatting>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2"/>
  <sheetViews>
    <sheetView rightToLeft="1" view="pageBreakPreview" zoomScale="80" zoomScaleNormal="85" zoomScaleSheetLayoutView="80" workbookViewId="0">
      <pane xSplit="3" ySplit="1" topLeftCell="D2" activePane="bottomRight" state="frozen"/>
      <selection pane="topRight" activeCell="D1" sqref="D1"/>
      <selection pane="bottomLeft" activeCell="A4" sqref="A4"/>
      <selection pane="bottomRight" activeCell="A12" sqref="A12"/>
    </sheetView>
  </sheetViews>
  <sheetFormatPr defaultColWidth="24.25" defaultRowHeight="15" x14ac:dyDescent="0.2"/>
  <cols>
    <col min="1" max="16384" width="24.25" style="10"/>
  </cols>
  <sheetData>
    <row r="1" spans="1:7" ht="39" customHeight="1" thickBot="1" x14ac:dyDescent="0.25">
      <c r="A1" s="111" t="s">
        <v>73</v>
      </c>
      <c r="B1" s="93"/>
      <c r="C1" s="100"/>
      <c r="D1" s="101"/>
      <c r="E1" s="100"/>
      <c r="F1" s="102"/>
      <c r="G1" s="100"/>
    </row>
    <row r="2" spans="1:7" ht="33" customHeight="1" thickBot="1" x14ac:dyDescent="0.25">
      <c r="A2" s="106" t="s">
        <v>49</v>
      </c>
      <c r="B2" s="107"/>
      <c r="C2" s="108"/>
      <c r="D2" s="109"/>
      <c r="E2" s="108"/>
      <c r="F2" s="110"/>
      <c r="G2" s="108"/>
    </row>
    <row r="3" spans="1:7" ht="33.75" customHeight="1" x14ac:dyDescent="0.2">
      <c r="A3" s="103" t="s">
        <v>50</v>
      </c>
      <c r="B3" s="105" t="s">
        <v>51</v>
      </c>
      <c r="C3" s="150" t="s">
        <v>52</v>
      </c>
      <c r="D3" s="151" t="s">
        <v>52</v>
      </c>
      <c r="E3" s="150" t="s">
        <v>52</v>
      </c>
      <c r="F3" s="152" t="s">
        <v>52</v>
      </c>
      <c r="G3" s="150" t="s">
        <v>52</v>
      </c>
    </row>
    <row r="4" spans="1:7" ht="75" x14ac:dyDescent="0.3">
      <c r="A4" s="94" t="s">
        <v>54</v>
      </c>
      <c r="B4" s="95">
        <v>10</v>
      </c>
      <c r="C4" s="96"/>
      <c r="D4" s="97"/>
      <c r="E4" s="98"/>
      <c r="F4" s="99"/>
      <c r="G4" s="98"/>
    </row>
    <row r="5" spans="1:7" ht="56.25" x14ac:dyDescent="0.3">
      <c r="A5" s="94" t="s">
        <v>55</v>
      </c>
      <c r="B5" s="95">
        <v>10</v>
      </c>
      <c r="C5" s="96"/>
      <c r="D5" s="97"/>
      <c r="E5" s="98"/>
      <c r="F5" s="99"/>
      <c r="G5" s="98"/>
    </row>
    <row r="6" spans="1:7" ht="68.25" customHeight="1" x14ac:dyDescent="0.3">
      <c r="A6" s="94" t="s">
        <v>56</v>
      </c>
      <c r="B6" s="95">
        <v>10</v>
      </c>
      <c r="C6" s="96"/>
      <c r="D6" s="97"/>
      <c r="E6" s="98"/>
      <c r="F6" s="99"/>
      <c r="G6" s="98"/>
    </row>
    <row r="7" spans="1:7" ht="75" x14ac:dyDescent="0.3">
      <c r="A7" s="94" t="s">
        <v>57</v>
      </c>
      <c r="B7" s="95">
        <v>5</v>
      </c>
      <c r="C7" s="96"/>
      <c r="D7" s="97"/>
      <c r="E7" s="98"/>
      <c r="F7" s="99"/>
      <c r="G7" s="98"/>
    </row>
    <row r="8" spans="1:7" ht="51" customHeight="1" x14ac:dyDescent="0.3">
      <c r="A8" s="94" t="s">
        <v>53</v>
      </c>
      <c r="B8" s="95">
        <v>5</v>
      </c>
      <c r="C8" s="96"/>
      <c r="D8" s="97"/>
      <c r="E8" s="98"/>
      <c r="F8" s="99"/>
      <c r="G8" s="98"/>
    </row>
    <row r="9" spans="1:7" ht="69" customHeight="1" thickBot="1" x14ac:dyDescent="0.35">
      <c r="A9" s="115" t="s">
        <v>58</v>
      </c>
      <c r="B9" s="116">
        <v>10</v>
      </c>
      <c r="C9" s="117"/>
      <c r="D9" s="118"/>
      <c r="E9" s="119"/>
      <c r="F9" s="120"/>
      <c r="G9" s="119"/>
    </row>
    <row r="10" spans="1:7" ht="36" customHeight="1" thickBot="1" x14ac:dyDescent="0.35">
      <c r="A10" s="121" t="s">
        <v>71</v>
      </c>
      <c r="B10" s="147">
        <v>50</v>
      </c>
      <c r="C10" s="124">
        <f>SUM(C4:C9)</f>
        <v>0</v>
      </c>
      <c r="D10" s="125">
        <f>SUM(D4:D9)</f>
        <v>0</v>
      </c>
      <c r="E10" s="125">
        <f>SUM(E4:E9)</f>
        <v>0</v>
      </c>
      <c r="F10" s="125">
        <f>SUM(F4:F9)</f>
        <v>0</v>
      </c>
      <c r="G10" s="126">
        <f>SUM(G4:G9)</f>
        <v>0</v>
      </c>
    </row>
    <row r="11" spans="1:7" ht="55.5" customHeight="1" x14ac:dyDescent="0.2">
      <c r="A11" s="145" t="s">
        <v>72</v>
      </c>
      <c r="B11" s="145"/>
      <c r="C11" s="148">
        <f>C10*25%</f>
        <v>0</v>
      </c>
      <c r="D11" s="148">
        <f t="shared" ref="D11:G11" si="0">D10*25%</f>
        <v>0</v>
      </c>
      <c r="E11" s="148">
        <f t="shared" si="0"/>
        <v>0</v>
      </c>
      <c r="F11" s="148">
        <f t="shared" si="0"/>
        <v>0</v>
      </c>
      <c r="G11" s="148">
        <f t="shared" si="0"/>
        <v>0</v>
      </c>
    </row>
    <row r="12" spans="1:7" ht="68.25" customHeight="1" x14ac:dyDescent="0.2">
      <c r="A12" s="103" t="s">
        <v>74</v>
      </c>
      <c r="B12" s="127">
        <v>17.5</v>
      </c>
      <c r="C12" s="149" t="str">
        <f>IF(C10&gt;=B12,"כן","לא")</f>
        <v>לא</v>
      </c>
      <c r="D12" s="149" t="str">
        <f>IF(D10&gt;=B12,"כן","לא")</f>
        <v>לא</v>
      </c>
      <c r="E12" s="149" t="str">
        <f>IF(E10&gt;=B12,"כן","לא")</f>
        <v>לא</v>
      </c>
      <c r="F12" s="149" t="str">
        <f>IF(F10&gt;=B12,"כן","לא")</f>
        <v>לא</v>
      </c>
      <c r="G12" s="149" t="str">
        <f>IF(G10&gt;=B12,"כן","לא")</f>
        <v>לא</v>
      </c>
    </row>
  </sheetData>
  <sheetProtection selectLockedCells="1" selectUnlockedCells="1"/>
  <protectedRanges>
    <protectedRange sqref="C4:G9" name="טווח1"/>
  </protectedRanges>
  <mergeCells count="1">
    <mergeCell ref="A2:B2"/>
  </mergeCells>
  <conditionalFormatting sqref="C10:G10">
    <cfRule type="cellIs" dxfId="6" priority="5" operator="lessThan">
      <formula>80</formula>
    </cfRule>
    <cfRule type="cellIs" dxfId="5" priority="6" operator="greaterThanOrEqual">
      <formula>80</formula>
    </cfRule>
  </conditionalFormatting>
  <conditionalFormatting sqref="C12:G12">
    <cfRule type="expression" dxfId="4" priority="4">
      <formula>"$C$9=""כן"""</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D3466-566E-4369-A4EB-E55298D0B303}">
  <dimension ref="A1:H15"/>
  <sheetViews>
    <sheetView rightToLeft="1" view="pageBreakPreview" zoomScale="80" zoomScaleNormal="85" zoomScaleSheetLayoutView="80" workbookViewId="0">
      <pane xSplit="4" ySplit="1" topLeftCell="E2" activePane="bottomRight" state="frozen"/>
      <selection pane="topRight" activeCell="D1" sqref="D1"/>
      <selection pane="bottomLeft" activeCell="A4" sqref="A4"/>
      <selection pane="bottomRight" activeCell="A11" sqref="A11"/>
    </sheetView>
  </sheetViews>
  <sheetFormatPr defaultColWidth="24.25" defaultRowHeight="15" x14ac:dyDescent="0.2"/>
  <cols>
    <col min="1" max="1" width="48" style="10" customWidth="1"/>
    <col min="2" max="16384" width="24.25" style="10"/>
  </cols>
  <sheetData>
    <row r="1" spans="1:8" ht="39" customHeight="1" thickBot="1" x14ac:dyDescent="0.25">
      <c r="A1" s="111" t="s">
        <v>69</v>
      </c>
      <c r="B1" s="93"/>
      <c r="C1" s="134"/>
      <c r="D1" s="100"/>
      <c r="E1" s="101"/>
      <c r="F1" s="100"/>
      <c r="G1" s="102"/>
      <c r="H1" s="100"/>
    </row>
    <row r="2" spans="1:8" ht="24.75" customHeight="1" x14ac:dyDescent="0.2">
      <c r="A2" s="135" t="s">
        <v>49</v>
      </c>
      <c r="B2" s="136"/>
      <c r="C2" s="137"/>
      <c r="D2" s="138"/>
      <c r="E2" s="139"/>
      <c r="F2" s="138"/>
      <c r="G2" s="140"/>
      <c r="H2" s="138"/>
    </row>
    <row r="3" spans="1:8" ht="30.75" customHeight="1" x14ac:dyDescent="0.3">
      <c r="A3" s="128" t="s">
        <v>50</v>
      </c>
      <c r="B3" s="141" t="s">
        <v>68</v>
      </c>
      <c r="C3" s="129"/>
      <c r="D3" s="130"/>
      <c r="E3" s="130"/>
      <c r="F3" s="130"/>
      <c r="G3" s="130"/>
      <c r="H3" s="130"/>
    </row>
    <row r="4" spans="1:8" ht="92.25" customHeight="1" x14ac:dyDescent="0.3">
      <c r="A4" s="132" t="s">
        <v>63</v>
      </c>
      <c r="B4" s="131">
        <v>0.1</v>
      </c>
      <c r="C4" s="131"/>
      <c r="D4" s="130"/>
      <c r="E4" s="130"/>
      <c r="F4" s="130"/>
      <c r="G4" s="130"/>
      <c r="H4" s="130"/>
    </row>
    <row r="5" spans="1:8" ht="47.25" x14ac:dyDescent="0.3">
      <c r="A5" s="132" t="s">
        <v>62</v>
      </c>
      <c r="B5" s="131">
        <v>0.1</v>
      </c>
      <c r="C5" s="131"/>
      <c r="D5" s="130"/>
      <c r="E5" s="130"/>
      <c r="F5" s="130"/>
      <c r="G5" s="130"/>
      <c r="H5" s="130"/>
    </row>
    <row r="6" spans="1:8" ht="52.5" customHeight="1" x14ac:dyDescent="0.3">
      <c r="A6" s="91" t="s">
        <v>64</v>
      </c>
      <c r="B6" s="131">
        <v>0.1</v>
      </c>
      <c r="C6" s="131"/>
      <c r="D6" s="130"/>
      <c r="E6" s="130"/>
      <c r="F6" s="130"/>
      <c r="G6" s="130"/>
      <c r="H6" s="130"/>
    </row>
    <row r="7" spans="1:8" ht="48.75" customHeight="1" x14ac:dyDescent="0.3">
      <c r="A7" s="91" t="s">
        <v>65</v>
      </c>
      <c r="B7" s="131">
        <v>0.1</v>
      </c>
      <c r="C7" s="131"/>
      <c r="D7" s="130"/>
      <c r="E7" s="130"/>
      <c r="F7" s="130"/>
      <c r="G7" s="130"/>
      <c r="H7" s="130"/>
    </row>
    <row r="8" spans="1:8" ht="62.25" customHeight="1" x14ac:dyDescent="0.3">
      <c r="A8" s="133" t="s">
        <v>66</v>
      </c>
      <c r="B8" s="131">
        <v>0.1</v>
      </c>
      <c r="C8" s="131"/>
      <c r="D8" s="130"/>
      <c r="E8" s="130"/>
      <c r="F8" s="130"/>
      <c r="G8" s="130"/>
      <c r="H8" s="130"/>
    </row>
    <row r="9" spans="1:8" ht="40.5" customHeight="1" x14ac:dyDescent="0.3">
      <c r="A9" s="142" t="s">
        <v>67</v>
      </c>
      <c r="B9" s="131"/>
      <c r="C9" s="131"/>
      <c r="D9" s="130"/>
      <c r="E9" s="130"/>
      <c r="F9" s="130"/>
      <c r="G9" s="130"/>
      <c r="H9" s="130"/>
    </row>
    <row r="10" spans="1:8" ht="48.75" customHeight="1" x14ac:dyDescent="0.2">
      <c r="A10" s="143" t="s">
        <v>59</v>
      </c>
      <c r="B10" s="112">
        <v>0.15</v>
      </c>
      <c r="C10" s="92"/>
      <c r="D10" s="113"/>
      <c r="E10" s="113"/>
      <c r="F10" s="113"/>
      <c r="G10" s="113"/>
      <c r="H10" s="114"/>
    </row>
    <row r="11" spans="1:8" ht="40.5" customHeight="1" x14ac:dyDescent="0.2">
      <c r="A11" s="143" t="s">
        <v>60</v>
      </c>
      <c r="B11" s="112">
        <v>0.15</v>
      </c>
      <c r="C11" s="92"/>
      <c r="D11" s="113"/>
      <c r="E11" s="113"/>
      <c r="F11" s="113"/>
      <c r="G11" s="113"/>
      <c r="H11" s="114"/>
    </row>
    <row r="12" spans="1:8" ht="33.75" customHeight="1" x14ac:dyDescent="0.2">
      <c r="A12" s="143" t="s">
        <v>61</v>
      </c>
      <c r="B12" s="112">
        <v>0.2</v>
      </c>
      <c r="C12" s="92"/>
      <c r="D12" s="113"/>
      <c r="E12" s="113"/>
      <c r="F12" s="113"/>
      <c r="G12" s="113"/>
      <c r="H12" s="114"/>
    </row>
    <row r="13" spans="1:8" ht="19.5" customHeight="1" x14ac:dyDescent="0.2">
      <c r="A13" s="122"/>
      <c r="B13" s="123">
        <v>1</v>
      </c>
      <c r="C13" s="144">
        <f>SUM(C4:C12)</f>
        <v>0</v>
      </c>
      <c r="D13" s="144">
        <f t="shared" ref="D13:H13" si="0">SUM(D4:D12)</f>
        <v>0</v>
      </c>
      <c r="E13" s="144">
        <f t="shared" si="0"/>
        <v>0</v>
      </c>
      <c r="F13" s="144">
        <f t="shared" si="0"/>
        <v>0</v>
      </c>
      <c r="G13" s="144">
        <f t="shared" si="0"/>
        <v>0</v>
      </c>
      <c r="H13" s="144">
        <f t="shared" si="0"/>
        <v>0</v>
      </c>
    </row>
    <row r="14" spans="1:8" ht="38.25" customHeight="1" x14ac:dyDescent="0.2">
      <c r="A14" s="145" t="s">
        <v>70</v>
      </c>
      <c r="B14" s="146"/>
      <c r="C14" s="146">
        <f>C13*25</f>
        <v>0</v>
      </c>
      <c r="D14" s="146">
        <f t="shared" ref="D14:H14" si="1">D13*25</f>
        <v>0</v>
      </c>
      <c r="E14" s="146">
        <f t="shared" si="1"/>
        <v>0</v>
      </c>
      <c r="F14" s="146">
        <f t="shared" si="1"/>
        <v>0</v>
      </c>
      <c r="G14" s="146">
        <f t="shared" si="1"/>
        <v>0</v>
      </c>
      <c r="H14" s="146">
        <f t="shared" si="1"/>
        <v>0</v>
      </c>
    </row>
    <row r="15" spans="1:8" x14ac:dyDescent="0.2">
      <c r="B15" s="104">
        <f ca="1">70*$B$15</f>
        <v>0</v>
      </c>
    </row>
  </sheetData>
  <sheetProtection selectLockedCells="1" selectUnlockedCells="1"/>
  <protectedRanges>
    <protectedRange sqref="D10:G12" name="טווח1_1"/>
  </protectedRanges>
  <mergeCells count="1">
    <mergeCell ref="A2:B2"/>
  </mergeCells>
  <conditionalFormatting sqref="B11:F12">
    <cfRule type="expression" dxfId="3" priority="4">
      <formula>"$C$9=""כן"""</formula>
    </cfRule>
  </conditionalFormatting>
  <conditionalFormatting sqref="C23:G23">
    <cfRule type="cellIs" dxfId="2" priority="2" operator="lessThan">
      <formula>70</formula>
    </cfRule>
    <cfRule type="cellIs" dxfId="1" priority="3" operator="greaterThanOrEqual">
      <formula>70</formula>
    </cfRule>
  </conditionalFormatting>
  <conditionalFormatting sqref="B10:F10">
    <cfRule type="expression" dxfId="0" priority="1">
      <formula>"$C$9=""כן"""</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14"/>
  <sheetViews>
    <sheetView rightToLeft="1" view="pageBreakPreview" zoomScaleNormal="100" zoomScaleSheetLayoutView="100" workbookViewId="0">
      <pane xSplit="1" ySplit="2" topLeftCell="B3" activePane="bottomRight" state="frozen"/>
      <selection pane="topRight" activeCell="B1" sqref="B1"/>
      <selection pane="bottomLeft" activeCell="A3" sqref="A3"/>
      <selection pane="bottomRight" activeCell="F6" sqref="F6"/>
    </sheetView>
  </sheetViews>
  <sheetFormatPr defaultColWidth="17.5" defaultRowHeight="15.75" x14ac:dyDescent="0.25"/>
  <cols>
    <col min="1" max="1" width="35" style="21" bestFit="1" customWidth="1"/>
    <col min="2" max="2" width="9.75" style="21" customWidth="1"/>
    <col min="3" max="6" width="12.75" style="21" customWidth="1"/>
    <col min="7" max="16384" width="17.5" style="21"/>
  </cols>
  <sheetData>
    <row r="1" spans="1:7" x14ac:dyDescent="0.25">
      <c r="A1" s="72" t="s">
        <v>84</v>
      </c>
      <c r="B1" s="72"/>
      <c r="C1" s="20"/>
      <c r="D1" s="20"/>
      <c r="E1" s="20"/>
      <c r="F1" s="20"/>
    </row>
    <row r="2" spans="1:7" ht="44.25" customHeight="1" x14ac:dyDescent="0.25">
      <c r="A2" s="73"/>
      <c r="B2" s="73" t="s">
        <v>23</v>
      </c>
      <c r="C2" s="20"/>
      <c r="D2" s="20"/>
      <c r="E2" s="20"/>
      <c r="F2" s="20"/>
    </row>
    <row r="3" spans="1:7" x14ac:dyDescent="0.25">
      <c r="A3" s="34" t="s">
        <v>87</v>
      </c>
      <c r="B3" s="35"/>
      <c r="C3" s="190"/>
      <c r="D3" s="190"/>
      <c r="E3" s="190"/>
      <c r="F3" s="190"/>
      <c r="G3" s="190"/>
    </row>
    <row r="4" spans="1:7" x14ac:dyDescent="0.25">
      <c r="A4" s="34" t="s">
        <v>85</v>
      </c>
      <c r="B4" s="37">
        <f>MIN(C3:F3)</f>
        <v>0</v>
      </c>
      <c r="C4" s="36"/>
      <c r="D4" s="36"/>
      <c r="E4" s="36"/>
      <c r="F4" s="36"/>
    </row>
    <row r="5" spans="1:7" ht="18.75" customHeight="1" thickBot="1" x14ac:dyDescent="0.3">
      <c r="A5" s="75" t="s">
        <v>86</v>
      </c>
      <c r="B5" s="76"/>
      <c r="C5" s="191" t="e">
        <f>100*(B4/C3)</f>
        <v>#DIV/0!</v>
      </c>
      <c r="D5" s="191" t="e">
        <f>100*(B4/D3)</f>
        <v>#DIV/0!</v>
      </c>
      <c r="E5" s="191" t="e">
        <f>100*(B4/E3)</f>
        <v>#DIV/0!</v>
      </c>
      <c r="F5" s="191" t="e">
        <f>100*(B4/F3)</f>
        <v>#DIV/0!</v>
      </c>
    </row>
    <row r="10" spans="1:7" ht="15.6" customHeight="1" x14ac:dyDescent="0.25">
      <c r="A10" s="74"/>
      <c r="B10" s="33"/>
      <c r="C10" s="33"/>
      <c r="D10" s="33"/>
      <c r="E10" s="33"/>
      <c r="F10" s="33"/>
    </row>
    <row r="11" spans="1:7" x14ac:dyDescent="0.25">
      <c r="A11" s="74"/>
      <c r="B11" s="33"/>
      <c r="C11" s="33"/>
      <c r="D11" s="33"/>
      <c r="E11" s="33"/>
      <c r="F11" s="33"/>
    </row>
    <row r="12" spans="1:7" x14ac:dyDescent="0.25">
      <c r="A12" s="48"/>
      <c r="B12" s="48"/>
      <c r="C12" s="49"/>
      <c r="D12" s="49"/>
      <c r="E12" s="49"/>
      <c r="F12" s="49"/>
    </row>
    <row r="13" spans="1:7" x14ac:dyDescent="0.25">
      <c r="A13" s="48"/>
      <c r="B13" s="48"/>
      <c r="C13" s="49"/>
      <c r="D13" s="49"/>
      <c r="E13" s="49"/>
      <c r="F13" s="49"/>
    </row>
    <row r="14" spans="1:7" x14ac:dyDescent="0.25">
      <c r="A14" s="50"/>
      <c r="B14" s="50"/>
      <c r="C14" s="51"/>
      <c r="D14" s="51"/>
      <c r="E14" s="51"/>
      <c r="F14" s="51"/>
    </row>
  </sheetData>
  <mergeCells count="4">
    <mergeCell ref="A1:A2"/>
    <mergeCell ref="A10:A11"/>
    <mergeCell ref="B1:B2"/>
    <mergeCell ref="A5:B5"/>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21"/>
  <sheetViews>
    <sheetView rightToLeft="1" view="pageBreakPreview" zoomScaleNormal="100" zoomScaleSheetLayoutView="100" workbookViewId="0">
      <pane xSplit="2" ySplit="2" topLeftCell="C3" activePane="bottomRight" state="frozen"/>
      <selection pane="topRight" activeCell="C1" sqref="C1"/>
      <selection pane="bottomLeft" activeCell="A3" sqref="A3"/>
      <selection pane="bottomRight" activeCell="F16" sqref="F16"/>
    </sheetView>
  </sheetViews>
  <sheetFormatPr defaultColWidth="9" defaultRowHeight="14.25" x14ac:dyDescent="0.2"/>
  <cols>
    <col min="1" max="1" width="7.5" customWidth="1"/>
    <col min="2" max="2" width="21.5" customWidth="1"/>
    <col min="3" max="5" width="13" bestFit="1" customWidth="1"/>
    <col min="6" max="6" width="22.375" customWidth="1"/>
  </cols>
  <sheetData>
    <row r="1" spans="1:6" ht="20.45" customHeight="1" x14ac:dyDescent="0.25">
      <c r="A1" s="77" t="s">
        <v>75</v>
      </c>
      <c r="B1" s="78"/>
      <c r="C1" s="3"/>
      <c r="D1" s="3"/>
      <c r="E1" s="3"/>
      <c r="F1" s="3"/>
    </row>
    <row r="2" spans="1:6" ht="15" x14ac:dyDescent="0.25">
      <c r="A2" s="1" t="s">
        <v>3</v>
      </c>
      <c r="B2" s="2" t="s">
        <v>6</v>
      </c>
      <c r="C2" s="3"/>
      <c r="D2" s="3"/>
      <c r="E2" s="3"/>
      <c r="F2" s="3"/>
    </row>
    <row r="3" spans="1:6" ht="18.75" customHeight="1" x14ac:dyDescent="0.2">
      <c r="A3" s="8">
        <v>0.5</v>
      </c>
      <c r="B3" s="9" t="s">
        <v>76</v>
      </c>
      <c r="C3" s="4">
        <f>'איכות 25%'!C11+ 'ראיון 25%'!C13</f>
        <v>0</v>
      </c>
      <c r="D3" s="4">
        <f>'איכות 25%'!D11+ 'ראיון 25%'!D13</f>
        <v>0</v>
      </c>
      <c r="E3" s="4">
        <f>'איכות 25%'!E11+ 'ראיון 25%'!E13</f>
        <v>0</v>
      </c>
      <c r="F3" s="4">
        <f>'איכות 25%'!F11+ 'ראיון 25%'!F13</f>
        <v>0</v>
      </c>
    </row>
    <row r="4" spans="1:6" ht="19.5" customHeight="1" thickBot="1" x14ac:dyDescent="0.25">
      <c r="A4" s="8">
        <v>0.5</v>
      </c>
      <c r="B4" s="9" t="s">
        <v>4</v>
      </c>
      <c r="C4" s="22" t="e">
        <f>0.5*'מחיר 50 %'!C5</f>
        <v>#DIV/0!</v>
      </c>
      <c r="D4" s="22" t="e">
        <f>0.5*'מחיר 50 %'!D5</f>
        <v>#DIV/0!</v>
      </c>
      <c r="E4" s="22" t="e">
        <f>0.5*'מחיר 50 %'!E5</f>
        <v>#DIV/0!</v>
      </c>
      <c r="F4" s="22" t="e">
        <f>0.5*'מחיר 50 %'!F5</f>
        <v>#DIV/0!</v>
      </c>
    </row>
    <row r="5" spans="1:6" ht="17.25" customHeight="1" x14ac:dyDescent="0.2">
      <c r="A5" s="5">
        <f>SUM(A3:A4)</f>
        <v>1</v>
      </c>
      <c r="B5" s="6" t="s">
        <v>5</v>
      </c>
      <c r="C5" s="7" t="e">
        <f>SUM(C3:C4)</f>
        <v>#DIV/0!</v>
      </c>
      <c r="D5" s="7" t="e">
        <f t="shared" ref="D5:F5" si="0">SUM(D3:D4)</f>
        <v>#DIV/0!</v>
      </c>
      <c r="E5" s="7" t="e">
        <f t="shared" si="0"/>
        <v>#DIV/0!</v>
      </c>
      <c r="F5" s="7" t="e">
        <f t="shared" si="0"/>
        <v>#DIV/0!</v>
      </c>
    </row>
    <row r="6" spans="1:6" ht="15.75" x14ac:dyDescent="0.2">
      <c r="A6" s="79" t="s">
        <v>13</v>
      </c>
      <c r="B6" s="80"/>
      <c r="C6" s="23" t="e">
        <f>_xlfn.RANK.EQ(C5,$C$5:$F$5,0)</f>
        <v>#DIV/0!</v>
      </c>
      <c r="D6" s="23" t="e">
        <f>_xlfn.RANK.EQ(D5,$C$5:$F$5,0)</f>
        <v>#DIV/0!</v>
      </c>
      <c r="E6" s="23" t="e">
        <f>_xlfn.RANK.EQ(E5,$C$5:$F$5,0)</f>
        <v>#DIV/0!</v>
      </c>
      <c r="F6" s="23" t="e">
        <f>_xlfn.RANK.EQ(F5,$C$5:$F$5,0)</f>
        <v>#DIV/0!</v>
      </c>
    </row>
    <row r="16" spans="1:6" ht="15" x14ac:dyDescent="0.25">
      <c r="A16" s="81"/>
      <c r="B16" s="81"/>
      <c r="C16" s="38"/>
      <c r="D16" s="38"/>
      <c r="E16" s="38"/>
      <c r="F16" s="38"/>
    </row>
    <row r="17" spans="1:6" ht="15" x14ac:dyDescent="0.25">
      <c r="A17" s="39"/>
      <c r="B17" s="40"/>
      <c r="C17" s="38"/>
      <c r="D17" s="38"/>
      <c r="E17" s="38"/>
      <c r="F17" s="38"/>
    </row>
    <row r="18" spans="1:6" x14ac:dyDescent="0.2">
      <c r="A18" s="41"/>
      <c r="B18" s="42"/>
      <c r="C18" s="43"/>
      <c r="D18" s="43"/>
      <c r="E18" s="43"/>
      <c r="F18" s="43"/>
    </row>
    <row r="19" spans="1:6" x14ac:dyDescent="0.2">
      <c r="A19" s="41"/>
      <c r="B19" s="42"/>
      <c r="C19" s="43"/>
      <c r="D19" s="43"/>
      <c r="E19" s="43"/>
      <c r="F19" s="43"/>
    </row>
    <row r="20" spans="1:6" ht="15" x14ac:dyDescent="0.2">
      <c r="A20" s="44"/>
      <c r="B20" s="45"/>
      <c r="C20" s="46"/>
      <c r="D20" s="46"/>
      <c r="E20" s="46"/>
      <c r="F20" s="46"/>
    </row>
    <row r="21" spans="1:6" ht="15.75" x14ac:dyDescent="0.2">
      <c r="A21" s="82"/>
      <c r="B21" s="82"/>
      <c r="C21" s="47"/>
      <c r="D21" s="47"/>
      <c r="E21" s="47"/>
      <c r="F21" s="47"/>
    </row>
  </sheetData>
  <mergeCells count="4">
    <mergeCell ref="A1:B1"/>
    <mergeCell ref="A6:B6"/>
    <mergeCell ref="A16:B16"/>
    <mergeCell ref="A21:B21"/>
  </mergeCells>
  <conditionalFormatting sqref="C6:F6">
    <cfRule type="colorScale" priority="790">
      <colorScale>
        <cfvo type="min"/>
        <cfvo type="max"/>
        <color theme="6" tint="0.59999389629810485"/>
        <color rgb="FFFF0000"/>
      </colorScale>
    </cfRule>
  </conditionalFormatting>
  <conditionalFormatting sqref="C21:F21">
    <cfRule type="colorScale" priority="791">
      <colorScale>
        <cfvo type="min"/>
        <cfvo type="max"/>
        <color theme="6" tint="0.59999389629810485"/>
        <color rgb="FFFF0000"/>
      </colorScale>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3</vt:i4>
      </vt:variant>
    </vt:vector>
  </HeadingPairs>
  <TitlesOfParts>
    <vt:vector size="8" baseType="lpstr">
      <vt:lpstr>תנאי-סף</vt:lpstr>
      <vt:lpstr>איכות 25%</vt:lpstr>
      <vt:lpstr>ראיון 25%</vt:lpstr>
      <vt:lpstr>מחיר 50 %</vt:lpstr>
      <vt:lpstr>סיכום </vt:lpstr>
      <vt:lpstr>'מחיר 50 %'!WPrint_Area_W</vt:lpstr>
      <vt:lpstr>'סיכום '!WPrint_Area_W</vt:lpstr>
      <vt:lpstr>'תנאי-סף'!WPrint_Area_W</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Yasmin Waked</cp:lastModifiedBy>
  <dcterms:created xsi:type="dcterms:W3CDTF">2012-09-13T08:40:43Z</dcterms:created>
  <dcterms:modified xsi:type="dcterms:W3CDTF">2024-12-25T14:12:24Z</dcterms:modified>
</cp:coreProperties>
</file>